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C:\Users\User\Desktop\Koplietošana\VND_iepirkumam\"/>
    </mc:Choice>
  </mc:AlternateContent>
  <bookViews>
    <workbookView xWindow="0" yWindow="0" windowWidth="28800" windowHeight="13920" activeTab="9"/>
  </bookViews>
  <sheets>
    <sheet name="Koptāme" sheetId="1" r:id="rId1"/>
    <sheet name="Kopsavilkums" sheetId="3" r:id="rId2"/>
    <sheet name="LK-1" sheetId="2" r:id="rId3"/>
    <sheet name="LK-2" sheetId="7" r:id="rId4"/>
    <sheet name="LK-3" sheetId="6" r:id="rId5"/>
    <sheet name="LK-4" sheetId="5" r:id="rId6"/>
    <sheet name="LK-5" sheetId="8" r:id="rId7"/>
    <sheet name="LK-6" sheetId="9" r:id="rId8"/>
    <sheet name="LK-7" sheetId="10" r:id="rId9"/>
    <sheet name="LK-8" sheetId="11" r:id="rId10"/>
  </sheets>
  <definedNames>
    <definedName name="_xlnm.Print_Area" localSheetId="1">Kopsavilkums!$A$1:$H$34</definedName>
    <definedName name="_xlnm.Print_Area" localSheetId="0">Koptāme!$A$2:$C$24</definedName>
    <definedName name="_xlnm.Print_Area" localSheetId="2">'LK-1'!$A$2:$P$110</definedName>
    <definedName name="_xlnm.Print_Area" localSheetId="3">'LK-2'!$A$2:$P$96</definedName>
    <definedName name="_xlnm.Print_Area" localSheetId="4">'LK-3'!$A$2:$P$68</definedName>
    <definedName name="_xlnm.Print_Area" localSheetId="5">'LK-4'!$A$2:$P$40</definedName>
    <definedName name="_xlnm.Print_Area" localSheetId="6">'LK-5'!$A$2:$P$59</definedName>
    <definedName name="_xlnm.Print_Area" localSheetId="7">'LK-6'!$A$2:$P$39</definedName>
    <definedName name="_xlnm.Print_Area" localSheetId="8">'LK-7'!$A$2:$P$40</definedName>
    <definedName name="_xlnm.Print_Area" localSheetId="9">'LK-8'!$A$2:$P$57</definedName>
    <definedName name="_xlnm.Print_Titles" localSheetId="2">'LK-1'!$13:$14</definedName>
    <definedName name="_xlnm.Print_Titles" localSheetId="3">'LK-2'!$13:$14</definedName>
    <definedName name="_xlnm.Print_Titles" localSheetId="4">'LK-3'!$13:$14</definedName>
    <definedName name="_xlnm.Print_Titles" localSheetId="6">'LK-5'!$13:$14</definedName>
    <definedName name="_xlnm.Print_Titles" localSheetId="7">'LK-6'!$13:$14</definedName>
    <definedName name="_xlnm.Print_Titles" localSheetId="8">'LK-7'!$13:$14</definedName>
    <definedName name="_xlnm.Print_Titles" localSheetId="9">'LK-8'!$13:$14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9" i="6" l="1"/>
  <c r="M59" i="6"/>
  <c r="N59" i="6"/>
  <c r="O59" i="6"/>
  <c r="P59" i="6"/>
  <c r="K58" i="6"/>
  <c r="L58" i="6"/>
  <c r="M58" i="6"/>
  <c r="N58" i="6"/>
  <c r="O58" i="6"/>
  <c r="P58" i="6" l="1"/>
  <c r="K11" i="11"/>
  <c r="K11" i="10"/>
  <c r="K11" i="9"/>
  <c r="K11" i="8"/>
  <c r="K11" i="5"/>
  <c r="K11" i="6"/>
  <c r="K11" i="7"/>
  <c r="K11" i="2"/>
  <c r="C20" i="3"/>
  <c r="C19" i="3"/>
  <c r="C18" i="3"/>
  <c r="C17" i="3"/>
  <c r="C16" i="3"/>
  <c r="C15" i="3"/>
  <c r="C14" i="3"/>
  <c r="C13" i="3"/>
  <c r="O48" i="11"/>
  <c r="N48" i="11"/>
  <c r="L48" i="11"/>
  <c r="M48" i="11"/>
  <c r="O47" i="11"/>
  <c r="N47" i="11"/>
  <c r="L47" i="11"/>
  <c r="M47" i="11"/>
  <c r="O46" i="11"/>
  <c r="N46" i="11"/>
  <c r="L46" i="11"/>
  <c r="M46" i="11"/>
  <c r="O45" i="11"/>
  <c r="N45" i="11"/>
  <c r="L45" i="11"/>
  <c r="M45" i="11"/>
  <c r="O44" i="11"/>
  <c r="N44" i="11"/>
  <c r="L44" i="11"/>
  <c r="M44" i="11"/>
  <c r="O43" i="11"/>
  <c r="N43" i="11"/>
  <c r="L43" i="11"/>
  <c r="M43" i="11"/>
  <c r="O42" i="11"/>
  <c r="N42" i="11"/>
  <c r="L42" i="11"/>
  <c r="M42" i="11"/>
  <c r="O41" i="11"/>
  <c r="N41" i="11"/>
  <c r="L41" i="11"/>
  <c r="M41" i="11"/>
  <c r="O40" i="11"/>
  <c r="N40" i="11"/>
  <c r="L40" i="11"/>
  <c r="M40" i="11"/>
  <c r="O39" i="11"/>
  <c r="N39" i="11"/>
  <c r="L39" i="11"/>
  <c r="M39" i="11"/>
  <c r="O38" i="11"/>
  <c r="N38" i="11"/>
  <c r="L38" i="11"/>
  <c r="M38" i="11"/>
  <c r="O37" i="11"/>
  <c r="N37" i="11"/>
  <c r="L37" i="11"/>
  <c r="M37" i="11"/>
  <c r="O36" i="11"/>
  <c r="N36" i="11"/>
  <c r="L36" i="11"/>
  <c r="M36" i="11"/>
  <c r="O35" i="11"/>
  <c r="N35" i="11"/>
  <c r="L35" i="11"/>
  <c r="M35" i="11"/>
  <c r="O34" i="11"/>
  <c r="N34" i="11"/>
  <c r="L34" i="11"/>
  <c r="M34" i="11"/>
  <c r="O33" i="11"/>
  <c r="N33" i="11"/>
  <c r="L33" i="11"/>
  <c r="M33" i="11"/>
  <c r="O32" i="11"/>
  <c r="N32" i="11"/>
  <c r="L32" i="11"/>
  <c r="M32" i="11"/>
  <c r="O31" i="11"/>
  <c r="N31" i="11"/>
  <c r="L31" i="11"/>
  <c r="M31" i="11"/>
  <c r="O31" i="10"/>
  <c r="O32" i="10" s="1"/>
  <c r="G19" i="3" s="1"/>
  <c r="N31" i="10"/>
  <c r="L31" i="10"/>
  <c r="M31" i="10"/>
  <c r="O30" i="11"/>
  <c r="N30" i="11"/>
  <c r="M30" i="11"/>
  <c r="P30" i="11" s="1"/>
  <c r="L30" i="11"/>
  <c r="K30" i="11"/>
  <c r="O29" i="11"/>
  <c r="N29" i="11"/>
  <c r="L29" i="11"/>
  <c r="M29" i="11"/>
  <c r="O28" i="11"/>
  <c r="N28" i="11"/>
  <c r="M28" i="11"/>
  <c r="L28" i="11"/>
  <c r="K28" i="11"/>
  <c r="O27" i="11"/>
  <c r="N27" i="11"/>
  <c r="L27" i="11"/>
  <c r="M27" i="11"/>
  <c r="O26" i="11"/>
  <c r="N26" i="11"/>
  <c r="M26" i="11"/>
  <c r="P26" i="11" s="1"/>
  <c r="L26" i="11"/>
  <c r="K26" i="11"/>
  <c r="O25" i="11"/>
  <c r="N25" i="11"/>
  <c r="L25" i="11"/>
  <c r="M25" i="11"/>
  <c r="O24" i="11"/>
  <c r="N24" i="11"/>
  <c r="M24" i="11"/>
  <c r="L24" i="11"/>
  <c r="K24" i="11"/>
  <c r="O23" i="11"/>
  <c r="N23" i="11"/>
  <c r="L23" i="11"/>
  <c r="M23" i="11"/>
  <c r="O22" i="11"/>
  <c r="N22" i="11"/>
  <c r="M22" i="11"/>
  <c r="P22" i="11" s="1"/>
  <c r="L22" i="11"/>
  <c r="K22" i="11"/>
  <c r="O21" i="11"/>
  <c r="N21" i="11"/>
  <c r="L21" i="11"/>
  <c r="M21" i="11"/>
  <c r="O20" i="11"/>
  <c r="N20" i="11"/>
  <c r="M20" i="11"/>
  <c r="L20" i="11"/>
  <c r="K20" i="11"/>
  <c r="O19" i="11"/>
  <c r="N19" i="11"/>
  <c r="L19" i="11"/>
  <c r="M19" i="11"/>
  <c r="O18" i="11"/>
  <c r="N18" i="11"/>
  <c r="M18" i="11"/>
  <c r="P18" i="11" s="1"/>
  <c r="L18" i="11"/>
  <c r="K18" i="11"/>
  <c r="O17" i="11"/>
  <c r="N17" i="11"/>
  <c r="L17" i="11"/>
  <c r="M17" i="11"/>
  <c r="O16" i="11"/>
  <c r="N16" i="11"/>
  <c r="M16" i="11"/>
  <c r="L16" i="11"/>
  <c r="K16" i="11"/>
  <c r="L49" i="11"/>
  <c r="H20" i="3" s="1"/>
  <c r="A8" i="11"/>
  <c r="A7" i="11"/>
  <c r="A6" i="11"/>
  <c r="A5" i="11"/>
  <c r="O30" i="10"/>
  <c r="N30" i="10"/>
  <c r="L30" i="10"/>
  <c r="M30" i="10"/>
  <c r="O29" i="10"/>
  <c r="N29" i="10"/>
  <c r="L29" i="10"/>
  <c r="M29" i="10"/>
  <c r="P29" i="10" s="1"/>
  <c r="O28" i="10"/>
  <c r="N28" i="10"/>
  <c r="L28" i="10"/>
  <c r="M28" i="10"/>
  <c r="O27" i="10"/>
  <c r="N27" i="10"/>
  <c r="L27" i="10"/>
  <c r="M27" i="10"/>
  <c r="O26" i="10"/>
  <c r="N26" i="10"/>
  <c r="L26" i="10"/>
  <c r="M26" i="10"/>
  <c r="O25" i="10"/>
  <c r="N25" i="10"/>
  <c r="L25" i="10"/>
  <c r="M25" i="10"/>
  <c r="P25" i="10" s="1"/>
  <c r="O24" i="10"/>
  <c r="N24" i="10"/>
  <c r="L24" i="10"/>
  <c r="M24" i="10"/>
  <c r="O23" i="10"/>
  <c r="N23" i="10"/>
  <c r="L23" i="10"/>
  <c r="M23" i="10"/>
  <c r="P23" i="10" s="1"/>
  <c r="O22" i="10"/>
  <c r="N22" i="10"/>
  <c r="L22" i="10"/>
  <c r="M22" i="10"/>
  <c r="O21" i="10"/>
  <c r="N21" i="10"/>
  <c r="L21" i="10"/>
  <c r="M21" i="10"/>
  <c r="P21" i="10" s="1"/>
  <c r="O20" i="10"/>
  <c r="N20" i="10"/>
  <c r="L20" i="10"/>
  <c r="M20" i="10"/>
  <c r="O19" i="10"/>
  <c r="N19" i="10"/>
  <c r="L19" i="10"/>
  <c r="M19" i="10"/>
  <c r="P19" i="10" s="1"/>
  <c r="O18" i="10"/>
  <c r="N18" i="10"/>
  <c r="L18" i="10"/>
  <c r="M18" i="10"/>
  <c r="O17" i="10"/>
  <c r="N17" i="10"/>
  <c r="L17" i="10"/>
  <c r="M17" i="10"/>
  <c r="P17" i="10" s="1"/>
  <c r="O16" i="10"/>
  <c r="N16" i="10"/>
  <c r="N32" i="10" s="1"/>
  <c r="F19" i="3" s="1"/>
  <c r="L16" i="10"/>
  <c r="M16" i="10"/>
  <c r="A8" i="10"/>
  <c r="A7" i="10"/>
  <c r="A6" i="10"/>
  <c r="A5" i="10"/>
  <c r="O50" i="8"/>
  <c r="N50" i="8"/>
  <c r="M50" i="8"/>
  <c r="L50" i="8"/>
  <c r="K50" i="8"/>
  <c r="O49" i="8"/>
  <c r="N49" i="8"/>
  <c r="L49" i="8"/>
  <c r="M49" i="8"/>
  <c r="O48" i="8"/>
  <c r="N48" i="8"/>
  <c r="M48" i="8"/>
  <c r="L48" i="8"/>
  <c r="K48" i="8"/>
  <c r="O47" i="8"/>
  <c r="N47" i="8"/>
  <c r="L47" i="8"/>
  <c r="M47" i="8"/>
  <c r="O46" i="8"/>
  <c r="N46" i="8"/>
  <c r="M46" i="8"/>
  <c r="L46" i="8"/>
  <c r="K46" i="8"/>
  <c r="O45" i="8"/>
  <c r="N45" i="8"/>
  <c r="L45" i="8"/>
  <c r="M45" i="8"/>
  <c r="O44" i="8"/>
  <c r="N44" i="8"/>
  <c r="M44" i="8"/>
  <c r="L44" i="8"/>
  <c r="K44" i="8"/>
  <c r="O43" i="8"/>
  <c r="N43" i="8"/>
  <c r="L43" i="8"/>
  <c r="M43" i="8"/>
  <c r="O42" i="8"/>
  <c r="N42" i="8"/>
  <c r="L42" i="8"/>
  <c r="M42" i="8"/>
  <c r="O41" i="8"/>
  <c r="N41" i="8"/>
  <c r="L41" i="8"/>
  <c r="M41" i="8"/>
  <c r="O40" i="8"/>
  <c r="N40" i="8"/>
  <c r="M40" i="8"/>
  <c r="L40" i="8"/>
  <c r="K40" i="8"/>
  <c r="O39" i="8"/>
  <c r="N39" i="8"/>
  <c r="L39" i="8"/>
  <c r="M39" i="8"/>
  <c r="O38" i="8"/>
  <c r="N38" i="8"/>
  <c r="M38" i="8"/>
  <c r="L38" i="8"/>
  <c r="K38" i="8"/>
  <c r="O37" i="8"/>
  <c r="N37" i="8"/>
  <c r="L37" i="8"/>
  <c r="M37" i="8"/>
  <c r="O36" i="8"/>
  <c r="N36" i="8"/>
  <c r="M36" i="8"/>
  <c r="L36" i="8"/>
  <c r="K36" i="8"/>
  <c r="O35" i="8"/>
  <c r="N35" i="8"/>
  <c r="L35" i="8"/>
  <c r="M35" i="8"/>
  <c r="O34" i="8"/>
  <c r="N34" i="8"/>
  <c r="M34" i="8"/>
  <c r="L34" i="8"/>
  <c r="K34" i="8"/>
  <c r="O33" i="8"/>
  <c r="N33" i="8"/>
  <c r="M33" i="8"/>
  <c r="L33" i="8"/>
  <c r="K33" i="8"/>
  <c r="O32" i="8"/>
  <c r="N32" i="8"/>
  <c r="L32" i="8"/>
  <c r="M32" i="8"/>
  <c r="O30" i="9"/>
  <c r="N30" i="9"/>
  <c r="M30" i="9"/>
  <c r="L30" i="9"/>
  <c r="K30" i="9"/>
  <c r="O29" i="9"/>
  <c r="N29" i="9"/>
  <c r="L29" i="9"/>
  <c r="M29" i="9"/>
  <c r="O28" i="9"/>
  <c r="N28" i="9"/>
  <c r="M28" i="9"/>
  <c r="L28" i="9"/>
  <c r="K28" i="9"/>
  <c r="O27" i="9"/>
  <c r="N27" i="9"/>
  <c r="L27" i="9"/>
  <c r="M27" i="9"/>
  <c r="O26" i="9"/>
  <c r="N26" i="9"/>
  <c r="M26" i="9"/>
  <c r="L26" i="9"/>
  <c r="K26" i="9"/>
  <c r="O25" i="9"/>
  <c r="N25" i="9"/>
  <c r="L25" i="9"/>
  <c r="M25" i="9"/>
  <c r="O24" i="9"/>
  <c r="N24" i="9"/>
  <c r="M24" i="9"/>
  <c r="L24" i="9"/>
  <c r="K24" i="9"/>
  <c r="O23" i="9"/>
  <c r="N23" i="9"/>
  <c r="L23" i="9"/>
  <c r="M23" i="9"/>
  <c r="O22" i="9"/>
  <c r="N22" i="9"/>
  <c r="M22" i="9"/>
  <c r="L22" i="9"/>
  <c r="K22" i="9"/>
  <c r="O21" i="9"/>
  <c r="N21" i="9"/>
  <c r="L21" i="9"/>
  <c r="M21" i="9"/>
  <c r="O20" i="9"/>
  <c r="N20" i="9"/>
  <c r="M20" i="9"/>
  <c r="L20" i="9"/>
  <c r="K20" i="9"/>
  <c r="O19" i="9"/>
  <c r="N19" i="9"/>
  <c r="L19" i="9"/>
  <c r="M19" i="9"/>
  <c r="O18" i="9"/>
  <c r="N18" i="9"/>
  <c r="M18" i="9"/>
  <c r="L18" i="9"/>
  <c r="K18" i="9"/>
  <c r="O17" i="9"/>
  <c r="N17" i="9"/>
  <c r="L17" i="9"/>
  <c r="M17" i="9"/>
  <c r="O16" i="9"/>
  <c r="N16" i="9"/>
  <c r="M16" i="9"/>
  <c r="L16" i="9"/>
  <c r="K16" i="9"/>
  <c r="A8" i="9"/>
  <c r="A7" i="9"/>
  <c r="A6" i="9"/>
  <c r="A5" i="9"/>
  <c r="O31" i="8"/>
  <c r="N31" i="8"/>
  <c r="L31" i="8"/>
  <c r="M31" i="8"/>
  <c r="O30" i="8"/>
  <c r="N30" i="8"/>
  <c r="M30" i="8"/>
  <c r="L30" i="8"/>
  <c r="K30" i="8"/>
  <c r="O29" i="8"/>
  <c r="N29" i="8"/>
  <c r="L29" i="8"/>
  <c r="M29" i="8"/>
  <c r="O28" i="8"/>
  <c r="N28" i="8"/>
  <c r="M28" i="8"/>
  <c r="L28" i="8"/>
  <c r="K28" i="8"/>
  <c r="O27" i="8"/>
  <c r="N27" i="8"/>
  <c r="L27" i="8"/>
  <c r="M27" i="8"/>
  <c r="O26" i="8"/>
  <c r="N26" i="8"/>
  <c r="L26" i="8"/>
  <c r="M26" i="8"/>
  <c r="O25" i="8"/>
  <c r="N25" i="8"/>
  <c r="L25" i="8"/>
  <c r="M25" i="8"/>
  <c r="O24" i="8"/>
  <c r="N24" i="8"/>
  <c r="M24" i="8"/>
  <c r="L24" i="8"/>
  <c r="K24" i="8"/>
  <c r="O23" i="8"/>
  <c r="N23" i="8"/>
  <c r="L23" i="8"/>
  <c r="M23" i="8"/>
  <c r="O22" i="8"/>
  <c r="N22" i="8"/>
  <c r="L22" i="8"/>
  <c r="M22" i="8"/>
  <c r="O21" i="8"/>
  <c r="N21" i="8"/>
  <c r="L21" i="8"/>
  <c r="M21" i="8"/>
  <c r="O20" i="8"/>
  <c r="N20" i="8"/>
  <c r="M20" i="8"/>
  <c r="L20" i="8"/>
  <c r="K20" i="8"/>
  <c r="O19" i="8"/>
  <c r="N19" i="8"/>
  <c r="L19" i="8"/>
  <c r="M19" i="8"/>
  <c r="O18" i="8"/>
  <c r="N18" i="8"/>
  <c r="M18" i="8"/>
  <c r="L18" i="8"/>
  <c r="K18" i="8"/>
  <c r="O17" i="8"/>
  <c r="N17" i="8"/>
  <c r="L17" i="8"/>
  <c r="M17" i="8"/>
  <c r="O16" i="8"/>
  <c r="N16" i="8"/>
  <c r="L16" i="8"/>
  <c r="M16" i="8"/>
  <c r="A8" i="8"/>
  <c r="A7" i="8"/>
  <c r="A6" i="8"/>
  <c r="A5" i="8"/>
  <c r="P16" i="11" l="1"/>
  <c r="P20" i="11"/>
  <c r="P31" i="11"/>
  <c r="P32" i="11"/>
  <c r="P33" i="11"/>
  <c r="P35" i="11"/>
  <c r="P37" i="11"/>
  <c r="P39" i="11"/>
  <c r="P41" i="11"/>
  <c r="P43" i="11"/>
  <c r="P45" i="11"/>
  <c r="P47" i="11"/>
  <c r="P24" i="11"/>
  <c r="P28" i="11"/>
  <c r="K34" i="11"/>
  <c r="K36" i="11"/>
  <c r="K38" i="11"/>
  <c r="K40" i="11"/>
  <c r="K42" i="11"/>
  <c r="K44" i="11"/>
  <c r="K46" i="11"/>
  <c r="K48" i="11"/>
  <c r="O49" i="11"/>
  <c r="G20" i="3" s="1"/>
  <c r="P17" i="11"/>
  <c r="P19" i="11"/>
  <c r="P21" i="11"/>
  <c r="P23" i="11"/>
  <c r="P25" i="11"/>
  <c r="P27" i="11"/>
  <c r="P29" i="11"/>
  <c r="P34" i="11"/>
  <c r="P36" i="11"/>
  <c r="P38" i="11"/>
  <c r="P40" i="11"/>
  <c r="P42" i="11"/>
  <c r="P44" i="11"/>
  <c r="P46" i="11"/>
  <c r="P48" i="11"/>
  <c r="K32" i="11"/>
  <c r="K33" i="11"/>
  <c r="K35" i="11"/>
  <c r="K37" i="11"/>
  <c r="K39" i="11"/>
  <c r="K41" i="11"/>
  <c r="K43" i="11"/>
  <c r="K45" i="11"/>
  <c r="K47" i="11"/>
  <c r="N49" i="11"/>
  <c r="F20" i="3" s="1"/>
  <c r="K31" i="11"/>
  <c r="L32" i="10"/>
  <c r="H19" i="3" s="1"/>
  <c r="M32" i="10"/>
  <c r="E19" i="3" s="1"/>
  <c r="K17" i="10"/>
  <c r="K19" i="10"/>
  <c r="K21" i="10"/>
  <c r="K23" i="10"/>
  <c r="K25" i="10"/>
  <c r="K27" i="10"/>
  <c r="K29" i="10"/>
  <c r="K31" i="10"/>
  <c r="P27" i="10"/>
  <c r="P18" i="10"/>
  <c r="P20" i="10"/>
  <c r="P22" i="10"/>
  <c r="P24" i="10"/>
  <c r="P26" i="10"/>
  <c r="P28" i="10"/>
  <c r="P30" i="10"/>
  <c r="P31" i="10"/>
  <c r="M49" i="11"/>
  <c r="E20" i="3" s="1"/>
  <c r="K17" i="11"/>
  <c r="K19" i="11"/>
  <c r="K21" i="11"/>
  <c r="K23" i="11"/>
  <c r="K25" i="11"/>
  <c r="K27" i="11"/>
  <c r="K29" i="11"/>
  <c r="N31" i="9"/>
  <c r="F18" i="3" s="1"/>
  <c r="P17" i="9"/>
  <c r="P19" i="9"/>
  <c r="P21" i="9"/>
  <c r="P23" i="9"/>
  <c r="P25" i="9"/>
  <c r="P27" i="9"/>
  <c r="P29" i="9"/>
  <c r="L31" i="9"/>
  <c r="H18" i="3" s="1"/>
  <c r="P16" i="9"/>
  <c r="O31" i="9"/>
  <c r="G18" i="3" s="1"/>
  <c r="P18" i="9"/>
  <c r="P20" i="9"/>
  <c r="P22" i="9"/>
  <c r="P24" i="9"/>
  <c r="P26" i="9"/>
  <c r="P28" i="9"/>
  <c r="P30" i="9"/>
  <c r="P16" i="10"/>
  <c r="K16" i="10"/>
  <c r="K18" i="10"/>
  <c r="K20" i="10"/>
  <c r="K22" i="10"/>
  <c r="K24" i="10"/>
  <c r="K26" i="10"/>
  <c r="K28" i="10"/>
  <c r="K30" i="10"/>
  <c r="P17" i="8"/>
  <c r="P21" i="8"/>
  <c r="P23" i="8"/>
  <c r="P29" i="8"/>
  <c r="P33" i="8"/>
  <c r="P36" i="8"/>
  <c r="P46" i="8"/>
  <c r="P50" i="8"/>
  <c r="P19" i="8"/>
  <c r="P25" i="8"/>
  <c r="P27" i="8"/>
  <c r="P34" i="8"/>
  <c r="P38" i="8"/>
  <c r="P42" i="8"/>
  <c r="P48" i="8"/>
  <c r="K26" i="8"/>
  <c r="P40" i="8"/>
  <c r="K16" i="8"/>
  <c r="K22" i="8"/>
  <c r="P44" i="8"/>
  <c r="K42" i="8"/>
  <c r="P31" i="8"/>
  <c r="P16" i="8"/>
  <c r="P18" i="8"/>
  <c r="P20" i="8"/>
  <c r="P22" i="8"/>
  <c r="P24" i="8"/>
  <c r="P26" i="8"/>
  <c r="P28" i="8"/>
  <c r="P30" i="8"/>
  <c r="P35" i="8"/>
  <c r="P37" i="8"/>
  <c r="P39" i="8"/>
  <c r="P41" i="8"/>
  <c r="P43" i="8"/>
  <c r="P45" i="8"/>
  <c r="P47" i="8"/>
  <c r="P49" i="8"/>
  <c r="L51" i="8"/>
  <c r="H17" i="3" s="1"/>
  <c r="O51" i="8"/>
  <c r="G17" i="3" s="1"/>
  <c r="P32" i="8"/>
  <c r="K35" i="8"/>
  <c r="K37" i="8"/>
  <c r="K39" i="8"/>
  <c r="K41" i="8"/>
  <c r="K43" i="8"/>
  <c r="K45" i="8"/>
  <c r="K47" i="8"/>
  <c r="K49" i="8"/>
  <c r="N51" i="8"/>
  <c r="F17" i="3" s="1"/>
  <c r="K32" i="8"/>
  <c r="M31" i="9"/>
  <c r="E18" i="3" s="1"/>
  <c r="K17" i="9"/>
  <c r="K19" i="9"/>
  <c r="K21" i="9"/>
  <c r="K23" i="9"/>
  <c r="K25" i="9"/>
  <c r="K27" i="9"/>
  <c r="K29" i="9"/>
  <c r="M51" i="8"/>
  <c r="E17" i="3" s="1"/>
  <c r="K17" i="8"/>
  <c r="K19" i="8"/>
  <c r="K21" i="8"/>
  <c r="K23" i="8"/>
  <c r="K25" i="8"/>
  <c r="K27" i="8"/>
  <c r="K29" i="8"/>
  <c r="K31" i="8"/>
  <c r="P49" i="11" l="1"/>
  <c r="P32" i="10"/>
  <c r="P31" i="9"/>
  <c r="P51" i="8"/>
  <c r="A11" i="8" l="1"/>
  <c r="D17" i="3"/>
  <c r="A11" i="9"/>
  <c r="D18" i="3"/>
  <c r="A11" i="10"/>
  <c r="D19" i="3"/>
  <c r="A11" i="11"/>
  <c r="D20" i="3"/>
  <c r="O56" i="6" l="1"/>
  <c r="N56" i="6"/>
  <c r="L56" i="6"/>
  <c r="M56" i="6"/>
  <c r="O55" i="6"/>
  <c r="N55" i="6"/>
  <c r="L55" i="6"/>
  <c r="M55" i="6"/>
  <c r="O54" i="6"/>
  <c r="N54" i="6"/>
  <c r="L54" i="6"/>
  <c r="M54" i="6"/>
  <c r="P54" i="6" s="1"/>
  <c r="O53" i="6"/>
  <c r="N53" i="6"/>
  <c r="L53" i="6"/>
  <c r="M53" i="6"/>
  <c r="O52" i="6"/>
  <c r="N52" i="6"/>
  <c r="L52" i="6"/>
  <c r="M52" i="6"/>
  <c r="P52" i="6" s="1"/>
  <c r="O51" i="6"/>
  <c r="N51" i="6"/>
  <c r="L51" i="6"/>
  <c r="M51" i="6"/>
  <c r="O50" i="6"/>
  <c r="N50" i="6"/>
  <c r="L50" i="6"/>
  <c r="M50" i="6"/>
  <c r="P50" i="6" s="1"/>
  <c r="O49" i="6"/>
  <c r="N49" i="6"/>
  <c r="L49" i="6"/>
  <c r="M49" i="6"/>
  <c r="O48" i="6"/>
  <c r="N48" i="6"/>
  <c r="L48" i="6"/>
  <c r="M48" i="6"/>
  <c r="P48" i="6" s="1"/>
  <c r="O47" i="6"/>
  <c r="N47" i="6"/>
  <c r="L47" i="6"/>
  <c r="O46" i="6"/>
  <c r="N46" i="6"/>
  <c r="L46" i="6"/>
  <c r="M46" i="6"/>
  <c r="O45" i="6"/>
  <c r="N45" i="6"/>
  <c r="L45" i="6"/>
  <c r="O44" i="6"/>
  <c r="N44" i="6"/>
  <c r="L44" i="6"/>
  <c r="M44" i="6"/>
  <c r="P44" i="6" s="1"/>
  <c r="O43" i="6"/>
  <c r="N43" i="6"/>
  <c r="L43" i="6"/>
  <c r="O42" i="6"/>
  <c r="N42" i="6"/>
  <c r="L42" i="6"/>
  <c r="M42" i="6"/>
  <c r="O41" i="6"/>
  <c r="N41" i="6"/>
  <c r="L41" i="6"/>
  <c r="O40" i="6"/>
  <c r="N40" i="6"/>
  <c r="L40" i="6"/>
  <c r="M40" i="6"/>
  <c r="P40" i="6" s="1"/>
  <c r="O39" i="6"/>
  <c r="N39" i="6"/>
  <c r="L39" i="6"/>
  <c r="O38" i="6"/>
  <c r="N38" i="6"/>
  <c r="L38" i="6"/>
  <c r="M38" i="6"/>
  <c r="O37" i="6"/>
  <c r="N37" i="6"/>
  <c r="L37" i="6"/>
  <c r="O36" i="6"/>
  <c r="N36" i="6"/>
  <c r="L36" i="6"/>
  <c r="M36" i="6"/>
  <c r="P36" i="6" s="1"/>
  <c r="O35" i="6"/>
  <c r="N35" i="6"/>
  <c r="L35" i="6"/>
  <c r="O34" i="6"/>
  <c r="N34" i="6"/>
  <c r="L34" i="6"/>
  <c r="M34" i="6"/>
  <c r="O33" i="6"/>
  <c r="N33" i="6"/>
  <c r="L33" i="6"/>
  <c r="O32" i="6"/>
  <c r="N32" i="6"/>
  <c r="L32" i="6"/>
  <c r="M32" i="6"/>
  <c r="P32" i="6" s="1"/>
  <c r="O30" i="6"/>
  <c r="N30" i="6"/>
  <c r="L30" i="6"/>
  <c r="M30" i="6"/>
  <c r="P30" i="6" s="1"/>
  <c r="O29" i="6"/>
  <c r="N29" i="6"/>
  <c r="L29" i="6"/>
  <c r="O28" i="6"/>
  <c r="N28" i="6"/>
  <c r="L28" i="6"/>
  <c r="M28" i="6"/>
  <c r="O26" i="6"/>
  <c r="N26" i="6"/>
  <c r="L26" i="6"/>
  <c r="M26" i="6"/>
  <c r="O25" i="6"/>
  <c r="N25" i="6"/>
  <c r="L25" i="6"/>
  <c r="O87" i="7"/>
  <c r="N87" i="7"/>
  <c r="L87" i="7"/>
  <c r="O86" i="7"/>
  <c r="N86" i="7"/>
  <c r="L86" i="7"/>
  <c r="M86" i="7"/>
  <c r="O85" i="7"/>
  <c r="N85" i="7"/>
  <c r="L85" i="7"/>
  <c r="O84" i="7"/>
  <c r="N84" i="7"/>
  <c r="L84" i="7"/>
  <c r="M84" i="7"/>
  <c r="P84" i="7" s="1"/>
  <c r="O83" i="7"/>
  <c r="N83" i="7"/>
  <c r="L83" i="7"/>
  <c r="O82" i="7"/>
  <c r="N82" i="7"/>
  <c r="L82" i="7"/>
  <c r="M82" i="7"/>
  <c r="O81" i="7"/>
  <c r="N81" i="7"/>
  <c r="L81" i="7"/>
  <c r="O80" i="7"/>
  <c r="N80" i="7"/>
  <c r="L80" i="7"/>
  <c r="M80" i="7"/>
  <c r="P80" i="7" s="1"/>
  <c r="O79" i="7"/>
  <c r="N79" i="7"/>
  <c r="L79" i="7"/>
  <c r="O78" i="7"/>
  <c r="N78" i="7"/>
  <c r="L78" i="7"/>
  <c r="M78" i="7"/>
  <c r="O77" i="7"/>
  <c r="N77" i="7"/>
  <c r="L77" i="7"/>
  <c r="O76" i="7"/>
  <c r="N76" i="7"/>
  <c r="L76" i="7"/>
  <c r="M76" i="7"/>
  <c r="P76" i="7" s="1"/>
  <c r="O75" i="7"/>
  <c r="N75" i="7"/>
  <c r="L75" i="7"/>
  <c r="O74" i="7"/>
  <c r="N74" i="7"/>
  <c r="L74" i="7"/>
  <c r="M74" i="7"/>
  <c r="O73" i="7"/>
  <c r="N73" i="7"/>
  <c r="L73" i="7"/>
  <c r="O72" i="7"/>
  <c r="N72" i="7"/>
  <c r="L72" i="7"/>
  <c r="M72" i="7"/>
  <c r="P72" i="7" s="1"/>
  <c r="O71" i="7"/>
  <c r="N71" i="7"/>
  <c r="L71" i="7"/>
  <c r="O69" i="7"/>
  <c r="N69" i="7"/>
  <c r="L69" i="7"/>
  <c r="O68" i="7"/>
  <c r="N68" i="7"/>
  <c r="L68" i="7"/>
  <c r="M68" i="7"/>
  <c r="P68" i="7" s="1"/>
  <c r="O67" i="7"/>
  <c r="N67" i="7"/>
  <c r="L67" i="7"/>
  <c r="O66" i="7"/>
  <c r="N66" i="7"/>
  <c r="L66" i="7"/>
  <c r="M66" i="7"/>
  <c r="O65" i="7"/>
  <c r="N65" i="7"/>
  <c r="L65" i="7"/>
  <c r="O64" i="7"/>
  <c r="N64" i="7"/>
  <c r="L64" i="7"/>
  <c r="M64" i="7"/>
  <c r="P64" i="7" s="1"/>
  <c r="O63" i="7"/>
  <c r="N63" i="7"/>
  <c r="L63" i="7"/>
  <c r="O62" i="7"/>
  <c r="N62" i="7"/>
  <c r="L62" i="7"/>
  <c r="M62" i="7"/>
  <c r="O61" i="7"/>
  <c r="N61" i="7"/>
  <c r="L61" i="7"/>
  <c r="O60" i="7"/>
  <c r="N60" i="7"/>
  <c r="L60" i="7"/>
  <c r="M60" i="7"/>
  <c r="P60" i="7" s="1"/>
  <c r="O59" i="7"/>
  <c r="N59" i="7"/>
  <c r="L59" i="7"/>
  <c r="O58" i="7"/>
  <c r="N58" i="7"/>
  <c r="L58" i="7"/>
  <c r="M58" i="7"/>
  <c r="O57" i="7"/>
  <c r="N57" i="7"/>
  <c r="L57" i="7"/>
  <c r="O56" i="7"/>
  <c r="N56" i="7"/>
  <c r="L56" i="7"/>
  <c r="M56" i="7"/>
  <c r="P56" i="7" s="1"/>
  <c r="O55" i="7"/>
  <c r="N55" i="7"/>
  <c r="L55" i="7"/>
  <c r="O54" i="7"/>
  <c r="N54" i="7"/>
  <c r="L54" i="7"/>
  <c r="M54" i="7"/>
  <c r="O53" i="7"/>
  <c r="N53" i="7"/>
  <c r="L53" i="7"/>
  <c r="O52" i="7"/>
  <c r="N52" i="7"/>
  <c r="L52" i="7"/>
  <c r="M52" i="7"/>
  <c r="P52" i="7" s="1"/>
  <c r="O51" i="7"/>
  <c r="N51" i="7"/>
  <c r="L51" i="7"/>
  <c r="O50" i="7"/>
  <c r="N50" i="7"/>
  <c r="L50" i="7"/>
  <c r="M50" i="7"/>
  <c r="O49" i="7"/>
  <c r="N49" i="7"/>
  <c r="L49" i="7"/>
  <c r="O48" i="7"/>
  <c r="N48" i="7"/>
  <c r="L48" i="7"/>
  <c r="M48" i="7"/>
  <c r="P48" i="7" s="1"/>
  <c r="O47" i="7"/>
  <c r="N47" i="7"/>
  <c r="L47" i="7"/>
  <c r="O46" i="7"/>
  <c r="N46" i="7"/>
  <c r="L46" i="7"/>
  <c r="M46" i="7"/>
  <c r="O45" i="7"/>
  <c r="N45" i="7"/>
  <c r="L45" i="7"/>
  <c r="O44" i="7"/>
  <c r="N44" i="7"/>
  <c r="L44" i="7"/>
  <c r="M44" i="7"/>
  <c r="P44" i="7" s="1"/>
  <c r="O43" i="7"/>
  <c r="N43" i="7"/>
  <c r="L43" i="7"/>
  <c r="O42" i="7"/>
  <c r="N42" i="7"/>
  <c r="L42" i="7"/>
  <c r="M42" i="7"/>
  <c r="O41" i="7"/>
  <c r="N41" i="7"/>
  <c r="L41" i="7"/>
  <c r="O40" i="7"/>
  <c r="N40" i="7"/>
  <c r="L40" i="7"/>
  <c r="M40" i="7"/>
  <c r="P40" i="7" s="1"/>
  <c r="O39" i="7"/>
  <c r="N39" i="7"/>
  <c r="L39" i="7"/>
  <c r="O38" i="7"/>
  <c r="N38" i="7"/>
  <c r="L38" i="7"/>
  <c r="M38" i="7"/>
  <c r="O37" i="7"/>
  <c r="N37" i="7"/>
  <c r="L37" i="7"/>
  <c r="O36" i="7"/>
  <c r="N36" i="7"/>
  <c r="L36" i="7"/>
  <c r="M36" i="7"/>
  <c r="P36" i="7" s="1"/>
  <c r="O35" i="7"/>
  <c r="N35" i="7"/>
  <c r="L35" i="7"/>
  <c r="O34" i="7"/>
  <c r="N34" i="7"/>
  <c r="L34" i="7"/>
  <c r="M34" i="7"/>
  <c r="O33" i="7"/>
  <c r="N33" i="7"/>
  <c r="L33" i="7"/>
  <c r="K33" i="7"/>
  <c r="M33" i="7"/>
  <c r="O32" i="7"/>
  <c r="N32" i="7"/>
  <c r="L32" i="7"/>
  <c r="M32" i="7"/>
  <c r="O31" i="7"/>
  <c r="N31" i="7"/>
  <c r="M31" i="7"/>
  <c r="L31" i="7"/>
  <c r="K31" i="7"/>
  <c r="O30" i="7"/>
  <c r="N30" i="7"/>
  <c r="L30" i="7"/>
  <c r="M30" i="7"/>
  <c r="O29" i="7"/>
  <c r="N29" i="7"/>
  <c r="M29" i="7"/>
  <c r="P29" i="7" s="1"/>
  <c r="L29" i="7"/>
  <c r="K29" i="7"/>
  <c r="O28" i="7"/>
  <c r="N28" i="7"/>
  <c r="L28" i="7"/>
  <c r="M28" i="7"/>
  <c r="O27" i="7"/>
  <c r="N27" i="7"/>
  <c r="M27" i="7"/>
  <c r="L27" i="7"/>
  <c r="K27" i="7"/>
  <c r="O25" i="7"/>
  <c r="N25" i="7"/>
  <c r="M25" i="7"/>
  <c r="P25" i="7" s="1"/>
  <c r="L25" i="7"/>
  <c r="K25" i="7"/>
  <c r="O24" i="7"/>
  <c r="N24" i="7"/>
  <c r="L24" i="7"/>
  <c r="M24" i="7"/>
  <c r="O23" i="7"/>
  <c r="N23" i="7"/>
  <c r="M23" i="7"/>
  <c r="L23" i="7"/>
  <c r="K23" i="7"/>
  <c r="O22" i="7"/>
  <c r="N22" i="7"/>
  <c r="L22" i="7"/>
  <c r="M22" i="7"/>
  <c r="O20" i="7"/>
  <c r="N20" i="7"/>
  <c r="L20" i="7"/>
  <c r="M20" i="7"/>
  <c r="O19" i="7"/>
  <c r="N19" i="7"/>
  <c r="M19" i="7"/>
  <c r="P19" i="7" s="1"/>
  <c r="L19" i="7"/>
  <c r="K19" i="7"/>
  <c r="O18" i="7"/>
  <c r="N18" i="7"/>
  <c r="L18" i="7"/>
  <c r="M18" i="7"/>
  <c r="O17" i="7"/>
  <c r="N17" i="7"/>
  <c r="M17" i="7"/>
  <c r="L17" i="7"/>
  <c r="K17" i="7"/>
  <c r="O16" i="7"/>
  <c r="N16" i="7"/>
  <c r="L16" i="7"/>
  <c r="M16" i="7"/>
  <c r="A8" i="7"/>
  <c r="A7" i="7"/>
  <c r="A6" i="7"/>
  <c r="A5" i="7"/>
  <c r="M22" i="6"/>
  <c r="K23" i="6"/>
  <c r="N22" i="6"/>
  <c r="O21" i="6"/>
  <c r="N21" i="6"/>
  <c r="M21" i="6"/>
  <c r="L21" i="6"/>
  <c r="K21" i="6"/>
  <c r="O20" i="6"/>
  <c r="N20" i="6"/>
  <c r="L20" i="6"/>
  <c r="O19" i="6"/>
  <c r="N19" i="6"/>
  <c r="L19" i="6"/>
  <c r="M19" i="6"/>
  <c r="O18" i="6"/>
  <c r="N18" i="6"/>
  <c r="L18" i="6"/>
  <c r="M18" i="6"/>
  <c r="O17" i="6"/>
  <c r="N17" i="6"/>
  <c r="L17" i="6"/>
  <c r="M17" i="6"/>
  <c r="O16" i="6"/>
  <c r="N16" i="6"/>
  <c r="L16" i="6"/>
  <c r="M16" i="6"/>
  <c r="A8" i="6"/>
  <c r="A7" i="6"/>
  <c r="A6" i="6"/>
  <c r="A5" i="6"/>
  <c r="O31" i="5"/>
  <c r="N31" i="5"/>
  <c r="L31" i="5"/>
  <c r="M31" i="5"/>
  <c r="O30" i="5"/>
  <c r="N30" i="5"/>
  <c r="L30" i="5"/>
  <c r="M30" i="5"/>
  <c r="O29" i="5"/>
  <c r="N29" i="5"/>
  <c r="L29" i="5"/>
  <c r="M29" i="5"/>
  <c r="O28" i="5"/>
  <c r="N28" i="5"/>
  <c r="L28" i="5"/>
  <c r="M28" i="5"/>
  <c r="O26" i="5"/>
  <c r="N26" i="5"/>
  <c r="L26" i="5"/>
  <c r="M26" i="5"/>
  <c r="O25" i="5"/>
  <c r="N25" i="5"/>
  <c r="L25" i="5"/>
  <c r="M25" i="5"/>
  <c r="O24" i="5"/>
  <c r="N24" i="5"/>
  <c r="L24" i="5"/>
  <c r="M24" i="5"/>
  <c r="O23" i="5"/>
  <c r="N23" i="5"/>
  <c r="L23" i="5"/>
  <c r="M23" i="5"/>
  <c r="O22" i="5"/>
  <c r="N22" i="5"/>
  <c r="L22" i="5"/>
  <c r="M22" i="5"/>
  <c r="O21" i="5"/>
  <c r="N21" i="5"/>
  <c r="L21" i="5"/>
  <c r="M21" i="5"/>
  <c r="O20" i="5"/>
  <c r="N20" i="5"/>
  <c r="L20" i="5"/>
  <c r="M20" i="5"/>
  <c r="O19" i="5"/>
  <c r="N19" i="5"/>
  <c r="L19" i="5"/>
  <c r="M19" i="5"/>
  <c r="O18" i="5"/>
  <c r="N18" i="5"/>
  <c r="L18" i="5"/>
  <c r="M18" i="5"/>
  <c r="O17" i="5"/>
  <c r="N17" i="5"/>
  <c r="L17" i="5"/>
  <c r="M17" i="5"/>
  <c r="O16" i="5"/>
  <c r="N16" i="5"/>
  <c r="L16" i="5"/>
  <c r="M16" i="5"/>
  <c r="A8" i="5"/>
  <c r="A7" i="5"/>
  <c r="A6" i="5"/>
  <c r="A5" i="5"/>
  <c r="O49" i="2"/>
  <c r="O34" i="2"/>
  <c r="O27" i="2"/>
  <c r="K16" i="2"/>
  <c r="L16" i="2"/>
  <c r="N16" i="2"/>
  <c r="O16" i="2"/>
  <c r="K17" i="2"/>
  <c r="L17" i="2"/>
  <c r="N17" i="2"/>
  <c r="O17" i="2"/>
  <c r="O78" i="2"/>
  <c r="N78" i="2"/>
  <c r="L78" i="2"/>
  <c r="M78" i="2"/>
  <c r="O77" i="2"/>
  <c r="N77" i="2"/>
  <c r="L77" i="2"/>
  <c r="M77" i="2"/>
  <c r="O76" i="2"/>
  <c r="N76" i="2"/>
  <c r="L76" i="2"/>
  <c r="M76" i="2"/>
  <c r="O74" i="2"/>
  <c r="N74" i="2"/>
  <c r="M74" i="2"/>
  <c r="L74" i="2"/>
  <c r="K74" i="2"/>
  <c r="O73" i="2"/>
  <c r="N73" i="2"/>
  <c r="L73" i="2"/>
  <c r="M73" i="2"/>
  <c r="O72" i="2"/>
  <c r="N72" i="2"/>
  <c r="M72" i="2"/>
  <c r="L72" i="2"/>
  <c r="K72" i="2"/>
  <c r="O71" i="2"/>
  <c r="N71" i="2"/>
  <c r="L71" i="2"/>
  <c r="M71" i="2"/>
  <c r="O70" i="2"/>
  <c r="N70" i="2"/>
  <c r="L70" i="2"/>
  <c r="M70" i="2"/>
  <c r="O69" i="2"/>
  <c r="N69" i="2"/>
  <c r="L69" i="2"/>
  <c r="M69" i="2"/>
  <c r="O68" i="2"/>
  <c r="N68" i="2"/>
  <c r="M68" i="2"/>
  <c r="L68" i="2"/>
  <c r="K68" i="2"/>
  <c r="O67" i="2"/>
  <c r="N67" i="2"/>
  <c r="L67" i="2"/>
  <c r="M67" i="2"/>
  <c r="O66" i="2"/>
  <c r="N66" i="2"/>
  <c r="M66" i="2"/>
  <c r="L66" i="2"/>
  <c r="K66" i="2"/>
  <c r="O65" i="2"/>
  <c r="N65" i="2"/>
  <c r="L65" i="2"/>
  <c r="M65" i="2"/>
  <c r="O64" i="2"/>
  <c r="N64" i="2"/>
  <c r="M64" i="2"/>
  <c r="L64" i="2"/>
  <c r="K64" i="2"/>
  <c r="O63" i="2"/>
  <c r="N63" i="2"/>
  <c r="L63" i="2"/>
  <c r="M63" i="2"/>
  <c r="O62" i="2"/>
  <c r="N62" i="2"/>
  <c r="L62" i="2"/>
  <c r="M62" i="2"/>
  <c r="O60" i="2"/>
  <c r="N60" i="2"/>
  <c r="L60" i="2"/>
  <c r="M60" i="2"/>
  <c r="O59" i="2"/>
  <c r="N59" i="2"/>
  <c r="L59" i="2"/>
  <c r="M59" i="2"/>
  <c r="O58" i="2"/>
  <c r="N58" i="2"/>
  <c r="L58" i="2"/>
  <c r="M58" i="2"/>
  <c r="O57" i="2"/>
  <c r="N57" i="2"/>
  <c r="L57" i="2"/>
  <c r="M57" i="2"/>
  <c r="O56" i="2"/>
  <c r="N56" i="2"/>
  <c r="L56" i="2"/>
  <c r="M56" i="2"/>
  <c r="O55" i="2"/>
  <c r="N55" i="2"/>
  <c r="L55" i="2"/>
  <c r="M55" i="2"/>
  <c r="O54" i="2"/>
  <c r="N54" i="2"/>
  <c r="M54" i="2"/>
  <c r="L54" i="2"/>
  <c r="K54" i="2"/>
  <c r="O53" i="2"/>
  <c r="N53" i="2"/>
  <c r="L53" i="2"/>
  <c r="M53" i="2"/>
  <c r="O52" i="2"/>
  <c r="N52" i="2"/>
  <c r="L52" i="2"/>
  <c r="K52" i="2"/>
  <c r="M52" i="2"/>
  <c r="O50" i="2"/>
  <c r="N50" i="2"/>
  <c r="M50" i="2"/>
  <c r="L50" i="2"/>
  <c r="K50" i="2"/>
  <c r="N49" i="2"/>
  <c r="M49" i="2"/>
  <c r="O48" i="2"/>
  <c r="N48" i="2"/>
  <c r="L48" i="2"/>
  <c r="M48" i="2"/>
  <c r="O82" i="2"/>
  <c r="N82" i="2"/>
  <c r="M82" i="2"/>
  <c r="L82" i="2"/>
  <c r="K82" i="2"/>
  <c r="O81" i="2"/>
  <c r="N81" i="2"/>
  <c r="L81" i="2"/>
  <c r="M81" i="2"/>
  <c r="O80" i="2"/>
  <c r="N80" i="2"/>
  <c r="M80" i="2"/>
  <c r="L80" i="2"/>
  <c r="K80" i="2"/>
  <c r="O79" i="2"/>
  <c r="N79" i="2"/>
  <c r="L79" i="2"/>
  <c r="M79" i="2"/>
  <c r="O47" i="2"/>
  <c r="N47" i="2"/>
  <c r="M47" i="2"/>
  <c r="L47" i="2"/>
  <c r="K47" i="2"/>
  <c r="O46" i="2"/>
  <c r="N46" i="2"/>
  <c r="L46" i="2"/>
  <c r="M46" i="2"/>
  <c r="O45" i="2"/>
  <c r="N45" i="2"/>
  <c r="M45" i="2"/>
  <c r="L45" i="2"/>
  <c r="K45" i="2"/>
  <c r="O44" i="2"/>
  <c r="N44" i="2"/>
  <c r="L44" i="2"/>
  <c r="M44" i="2"/>
  <c r="O43" i="2"/>
  <c r="N43" i="2"/>
  <c r="M43" i="2"/>
  <c r="L43" i="2"/>
  <c r="K43" i="2"/>
  <c r="O42" i="2"/>
  <c r="N42" i="2"/>
  <c r="L42" i="2"/>
  <c r="M42" i="2"/>
  <c r="O41" i="2"/>
  <c r="N41" i="2"/>
  <c r="M41" i="2"/>
  <c r="L41" i="2"/>
  <c r="K41" i="2"/>
  <c r="O40" i="2"/>
  <c r="N40" i="2"/>
  <c r="L40" i="2"/>
  <c r="M40" i="2"/>
  <c r="O39" i="2"/>
  <c r="N39" i="2"/>
  <c r="L39" i="2"/>
  <c r="M39" i="2"/>
  <c r="O37" i="2"/>
  <c r="N37" i="2"/>
  <c r="M37" i="2"/>
  <c r="L37" i="2"/>
  <c r="K37" i="2"/>
  <c r="O36" i="2"/>
  <c r="N36" i="2"/>
  <c r="L36" i="2"/>
  <c r="M36" i="2"/>
  <c r="O35" i="2"/>
  <c r="N35" i="2"/>
  <c r="M35" i="2"/>
  <c r="L35" i="2"/>
  <c r="K35" i="2"/>
  <c r="N34" i="2"/>
  <c r="M34" i="2"/>
  <c r="O33" i="2"/>
  <c r="N33" i="2"/>
  <c r="L33" i="2"/>
  <c r="M33" i="2"/>
  <c r="O32" i="2"/>
  <c r="N32" i="2"/>
  <c r="L32" i="2"/>
  <c r="M32" i="2"/>
  <c r="O31" i="2"/>
  <c r="N31" i="2"/>
  <c r="M31" i="2"/>
  <c r="L31" i="2"/>
  <c r="K31" i="2"/>
  <c r="O30" i="2"/>
  <c r="N30" i="2"/>
  <c r="L30" i="2"/>
  <c r="M30" i="2"/>
  <c r="O29" i="2"/>
  <c r="N29" i="2"/>
  <c r="M29" i="2"/>
  <c r="L29" i="2"/>
  <c r="K29" i="2"/>
  <c r="O28" i="2"/>
  <c r="N28" i="2"/>
  <c r="L28" i="2"/>
  <c r="M28" i="2"/>
  <c r="N27" i="2"/>
  <c r="L27" i="2"/>
  <c r="K27" i="2"/>
  <c r="O26" i="2"/>
  <c r="N26" i="2"/>
  <c r="L26" i="2"/>
  <c r="M26" i="2"/>
  <c r="O25" i="2"/>
  <c r="N25" i="2"/>
  <c r="L25" i="2"/>
  <c r="M25" i="2"/>
  <c r="O24" i="2"/>
  <c r="N24" i="2"/>
  <c r="L24" i="2"/>
  <c r="M24" i="2"/>
  <c r="K23" i="2"/>
  <c r="N22" i="2"/>
  <c r="M22" i="2"/>
  <c r="O21" i="2"/>
  <c r="N21" i="2"/>
  <c r="L21" i="2"/>
  <c r="M21" i="2"/>
  <c r="O20" i="2"/>
  <c r="N20" i="2"/>
  <c r="L20" i="2"/>
  <c r="M20" i="2"/>
  <c r="O99" i="2"/>
  <c r="N99" i="2"/>
  <c r="L99" i="2"/>
  <c r="M99" i="2"/>
  <c r="O98" i="2"/>
  <c r="N98" i="2"/>
  <c r="L98" i="2"/>
  <c r="M98" i="2"/>
  <c r="O97" i="2"/>
  <c r="N97" i="2"/>
  <c r="L97" i="2"/>
  <c r="M97" i="2"/>
  <c r="O96" i="2"/>
  <c r="N96" i="2"/>
  <c r="L96" i="2"/>
  <c r="M96" i="2"/>
  <c r="O95" i="2"/>
  <c r="N95" i="2"/>
  <c r="L95" i="2"/>
  <c r="M95" i="2"/>
  <c r="O94" i="2"/>
  <c r="N94" i="2"/>
  <c r="L94" i="2"/>
  <c r="M94" i="2"/>
  <c r="O93" i="2"/>
  <c r="N93" i="2"/>
  <c r="L93" i="2"/>
  <c r="M93" i="2"/>
  <c r="O92" i="2"/>
  <c r="N92" i="2"/>
  <c r="L92" i="2"/>
  <c r="M92" i="2"/>
  <c r="O91" i="2"/>
  <c r="N91" i="2"/>
  <c r="L91" i="2"/>
  <c r="M91" i="2"/>
  <c r="O89" i="2"/>
  <c r="N89" i="2"/>
  <c r="L89" i="2"/>
  <c r="M89" i="2"/>
  <c r="L18" i="2"/>
  <c r="N18" i="2"/>
  <c r="O18" i="2"/>
  <c r="L19" i="2"/>
  <c r="N19" i="2"/>
  <c r="O19" i="2"/>
  <c r="L83" i="2"/>
  <c r="N83" i="2"/>
  <c r="O83" i="2"/>
  <c r="L84" i="2"/>
  <c r="N84" i="2"/>
  <c r="O84" i="2"/>
  <c r="L85" i="2"/>
  <c r="N85" i="2"/>
  <c r="O85" i="2"/>
  <c r="L86" i="2"/>
  <c r="N86" i="2"/>
  <c r="O86" i="2"/>
  <c r="L87" i="2"/>
  <c r="N87" i="2"/>
  <c r="O87" i="2"/>
  <c r="L88" i="2"/>
  <c r="N88" i="2"/>
  <c r="O88" i="2"/>
  <c r="K18" i="2"/>
  <c r="K83" i="2"/>
  <c r="K85" i="2"/>
  <c r="K87" i="2"/>
  <c r="A8" i="2"/>
  <c r="A7" i="2"/>
  <c r="A6" i="2"/>
  <c r="A5" i="2"/>
  <c r="P17" i="7" l="1"/>
  <c r="P23" i="7"/>
  <c r="P27" i="7"/>
  <c r="P31" i="7"/>
  <c r="P33" i="7"/>
  <c r="P34" i="7"/>
  <c r="P38" i="7"/>
  <c r="P42" i="7"/>
  <c r="P46" i="7"/>
  <c r="P50" i="7"/>
  <c r="P54" i="7"/>
  <c r="P58" i="7"/>
  <c r="P62" i="7"/>
  <c r="P66" i="7"/>
  <c r="P74" i="7"/>
  <c r="P78" i="7"/>
  <c r="P82" i="7"/>
  <c r="P26" i="6"/>
  <c r="P28" i="6"/>
  <c r="P34" i="6"/>
  <c r="P38" i="6"/>
  <c r="P42" i="6"/>
  <c r="P46" i="6"/>
  <c r="L88" i="7"/>
  <c r="H14" i="3" s="1"/>
  <c r="O88" i="7"/>
  <c r="G14" i="3" s="1"/>
  <c r="K16" i="5"/>
  <c r="K22" i="5"/>
  <c r="K26" i="5"/>
  <c r="K28" i="5"/>
  <c r="K30" i="5"/>
  <c r="K20" i="5"/>
  <c r="L32" i="5"/>
  <c r="H16" i="3" s="1"/>
  <c r="K18" i="5"/>
  <c r="K25" i="2"/>
  <c r="K70" i="2"/>
  <c r="K76" i="2"/>
  <c r="K78" i="2"/>
  <c r="N32" i="5"/>
  <c r="F16" i="3" s="1"/>
  <c r="P24" i="5"/>
  <c r="P16" i="5"/>
  <c r="P18" i="5"/>
  <c r="P20" i="5"/>
  <c r="P22" i="5"/>
  <c r="P26" i="5"/>
  <c r="P28" i="5"/>
  <c r="P30" i="5"/>
  <c r="K24" i="5"/>
  <c r="O32" i="5"/>
  <c r="G16" i="3" s="1"/>
  <c r="P17" i="5"/>
  <c r="P19" i="5"/>
  <c r="P21" i="5"/>
  <c r="P23" i="5"/>
  <c r="P25" i="5"/>
  <c r="P29" i="5"/>
  <c r="P31" i="5"/>
  <c r="K26" i="6"/>
  <c r="K28" i="6"/>
  <c r="K30" i="6"/>
  <c r="K32" i="6"/>
  <c r="K34" i="6"/>
  <c r="K36" i="6"/>
  <c r="K38" i="6"/>
  <c r="K40" i="6"/>
  <c r="K42" i="6"/>
  <c r="K44" i="6"/>
  <c r="K46" i="6"/>
  <c r="K48" i="6"/>
  <c r="K50" i="6"/>
  <c r="K52" i="6"/>
  <c r="K54" i="6"/>
  <c r="K56" i="6"/>
  <c r="P56" i="6"/>
  <c r="P49" i="6"/>
  <c r="P51" i="6"/>
  <c r="P53" i="6"/>
  <c r="P55" i="6"/>
  <c r="M35" i="6"/>
  <c r="P35" i="6" s="1"/>
  <c r="K35" i="6"/>
  <c r="M39" i="6"/>
  <c r="P39" i="6" s="1"/>
  <c r="K39" i="6"/>
  <c r="M43" i="6"/>
  <c r="P43" i="6" s="1"/>
  <c r="K43" i="6"/>
  <c r="M47" i="6"/>
  <c r="P47" i="6" s="1"/>
  <c r="K47" i="6"/>
  <c r="M25" i="6"/>
  <c r="P25" i="6" s="1"/>
  <c r="K25" i="6"/>
  <c r="M29" i="6"/>
  <c r="P29" i="6" s="1"/>
  <c r="K29" i="6"/>
  <c r="M33" i="6"/>
  <c r="P33" i="6" s="1"/>
  <c r="K33" i="6"/>
  <c r="M37" i="6"/>
  <c r="P37" i="6" s="1"/>
  <c r="K37" i="6"/>
  <c r="M41" i="6"/>
  <c r="P41" i="6" s="1"/>
  <c r="K41" i="6"/>
  <c r="M45" i="6"/>
  <c r="P45" i="6" s="1"/>
  <c r="K45" i="6"/>
  <c r="K49" i="6"/>
  <c r="K51" i="6"/>
  <c r="K53" i="6"/>
  <c r="K55" i="6"/>
  <c r="P21" i="6"/>
  <c r="K86" i="7"/>
  <c r="N88" i="7"/>
  <c r="F14" i="3" s="1"/>
  <c r="P18" i="7"/>
  <c r="P20" i="7"/>
  <c r="P22" i="7"/>
  <c r="P24" i="7"/>
  <c r="P28" i="7"/>
  <c r="P30" i="7"/>
  <c r="P32" i="7"/>
  <c r="P86" i="7"/>
  <c r="K34" i="7"/>
  <c r="K36" i="7"/>
  <c r="K38" i="7"/>
  <c r="K40" i="7"/>
  <c r="K42" i="7"/>
  <c r="K44" i="7"/>
  <c r="K46" i="7"/>
  <c r="K48" i="7"/>
  <c r="K50" i="7"/>
  <c r="K52" i="7"/>
  <c r="K54" i="7"/>
  <c r="K56" i="7"/>
  <c r="K58" i="7"/>
  <c r="K60" i="7"/>
  <c r="K62" i="7"/>
  <c r="K64" i="7"/>
  <c r="K66" i="7"/>
  <c r="K68" i="7"/>
  <c r="K72" i="7"/>
  <c r="K74" i="7"/>
  <c r="K76" i="7"/>
  <c r="K78" i="7"/>
  <c r="K80" i="7"/>
  <c r="K82" i="7"/>
  <c r="K84" i="7"/>
  <c r="P16" i="7"/>
  <c r="M37" i="7"/>
  <c r="P37" i="7" s="1"/>
  <c r="K37" i="7"/>
  <c r="M41" i="7"/>
  <c r="P41" i="7" s="1"/>
  <c r="K41" i="7"/>
  <c r="M45" i="7"/>
  <c r="P45" i="7" s="1"/>
  <c r="K45" i="7"/>
  <c r="M49" i="7"/>
  <c r="P49" i="7" s="1"/>
  <c r="K49" i="7"/>
  <c r="M53" i="7"/>
  <c r="P53" i="7" s="1"/>
  <c r="K53" i="7"/>
  <c r="M57" i="7"/>
  <c r="P57" i="7" s="1"/>
  <c r="K57" i="7"/>
  <c r="M61" i="7"/>
  <c r="P61" i="7" s="1"/>
  <c r="K61" i="7"/>
  <c r="M65" i="7"/>
  <c r="P65" i="7" s="1"/>
  <c r="K65" i="7"/>
  <c r="M69" i="7"/>
  <c r="P69" i="7" s="1"/>
  <c r="K69" i="7"/>
  <c r="M73" i="7"/>
  <c r="P73" i="7" s="1"/>
  <c r="K73" i="7"/>
  <c r="M77" i="7"/>
  <c r="P77" i="7" s="1"/>
  <c r="K77" i="7"/>
  <c r="M81" i="7"/>
  <c r="P81" i="7" s="1"/>
  <c r="K81" i="7"/>
  <c r="M85" i="7"/>
  <c r="P85" i="7" s="1"/>
  <c r="K85" i="7"/>
  <c r="K16" i="7"/>
  <c r="K18" i="7"/>
  <c r="K20" i="7"/>
  <c r="K22" i="7"/>
  <c r="K24" i="7"/>
  <c r="K28" i="7"/>
  <c r="K30" i="7"/>
  <c r="K32" i="7"/>
  <c r="M35" i="7"/>
  <c r="P35" i="7" s="1"/>
  <c r="K35" i="7"/>
  <c r="M39" i="7"/>
  <c r="P39" i="7" s="1"/>
  <c r="K39" i="7"/>
  <c r="M43" i="7"/>
  <c r="P43" i="7" s="1"/>
  <c r="K43" i="7"/>
  <c r="M47" i="7"/>
  <c r="P47" i="7" s="1"/>
  <c r="K47" i="7"/>
  <c r="M51" i="7"/>
  <c r="P51" i="7" s="1"/>
  <c r="K51" i="7"/>
  <c r="M55" i="7"/>
  <c r="P55" i="7" s="1"/>
  <c r="K55" i="7"/>
  <c r="M59" i="7"/>
  <c r="P59" i="7" s="1"/>
  <c r="K59" i="7"/>
  <c r="M63" i="7"/>
  <c r="P63" i="7" s="1"/>
  <c r="K63" i="7"/>
  <c r="M67" i="7"/>
  <c r="P67" i="7" s="1"/>
  <c r="K67" i="7"/>
  <c r="M71" i="7"/>
  <c r="P71" i="7" s="1"/>
  <c r="K71" i="7"/>
  <c r="M75" i="7"/>
  <c r="P75" i="7" s="1"/>
  <c r="K75" i="7"/>
  <c r="M79" i="7"/>
  <c r="P79" i="7" s="1"/>
  <c r="K79" i="7"/>
  <c r="M83" i="7"/>
  <c r="P83" i="7" s="1"/>
  <c r="K83" i="7"/>
  <c r="M87" i="7"/>
  <c r="P87" i="7" s="1"/>
  <c r="K87" i="7"/>
  <c r="K16" i="6"/>
  <c r="K18" i="6"/>
  <c r="N23" i="6"/>
  <c r="N60" i="6" s="1"/>
  <c r="L23" i="6"/>
  <c r="O23" i="6"/>
  <c r="O60" i="6" s="1"/>
  <c r="M23" i="6"/>
  <c r="P16" i="6"/>
  <c r="P18" i="6"/>
  <c r="L22" i="6"/>
  <c r="L60" i="6" s="1"/>
  <c r="O22" i="6"/>
  <c r="K22" i="6"/>
  <c r="P17" i="6"/>
  <c r="P19" i="6"/>
  <c r="P22" i="6"/>
  <c r="M20" i="6"/>
  <c r="P20" i="6" s="1"/>
  <c r="K20" i="6"/>
  <c r="K17" i="6"/>
  <c r="K19" i="6"/>
  <c r="M32" i="5"/>
  <c r="E16" i="3" s="1"/>
  <c r="K17" i="5"/>
  <c r="K19" i="5"/>
  <c r="K21" i="5"/>
  <c r="K23" i="5"/>
  <c r="K25" i="5"/>
  <c r="K29" i="5"/>
  <c r="K31" i="5"/>
  <c r="K99" i="2"/>
  <c r="K21" i="2"/>
  <c r="K33" i="2"/>
  <c r="K39" i="2"/>
  <c r="K48" i="2"/>
  <c r="K56" i="2"/>
  <c r="K58" i="2"/>
  <c r="K60" i="2"/>
  <c r="K62" i="2"/>
  <c r="P89" i="2"/>
  <c r="P91" i="2"/>
  <c r="P92" i="2"/>
  <c r="P93" i="2"/>
  <c r="P94" i="2"/>
  <c r="P95" i="2"/>
  <c r="P96" i="2"/>
  <c r="P97" i="2"/>
  <c r="P98" i="2"/>
  <c r="P53" i="2"/>
  <c r="P55" i="2"/>
  <c r="P57" i="2"/>
  <c r="P59" i="2"/>
  <c r="P63" i="2"/>
  <c r="P65" i="2"/>
  <c r="P67" i="2"/>
  <c r="P69" i="2"/>
  <c r="P71" i="2"/>
  <c r="P73" i="2"/>
  <c r="P77" i="2"/>
  <c r="M16" i="2"/>
  <c r="P16" i="2" s="1"/>
  <c r="O23" i="2"/>
  <c r="M23" i="2"/>
  <c r="N23" i="2"/>
  <c r="N100" i="2" s="1"/>
  <c r="F13" i="3" s="1"/>
  <c r="L23" i="2"/>
  <c r="P49" i="2"/>
  <c r="P99" i="2"/>
  <c r="P21" i="2"/>
  <c r="L22" i="2"/>
  <c r="O22" i="2"/>
  <c r="O100" i="2" s="1"/>
  <c r="G13" i="3" s="1"/>
  <c r="P25" i="2"/>
  <c r="M27" i="2"/>
  <c r="P27" i="2" s="1"/>
  <c r="P29" i="2"/>
  <c r="P31" i="2"/>
  <c r="P33" i="2"/>
  <c r="L34" i="2"/>
  <c r="P35" i="2"/>
  <c r="P37" i="2"/>
  <c r="P39" i="2"/>
  <c r="P41" i="2"/>
  <c r="P43" i="2"/>
  <c r="P45" i="2"/>
  <c r="P47" i="2"/>
  <c r="P80" i="2"/>
  <c r="P82" i="2"/>
  <c r="P48" i="2"/>
  <c r="L49" i="2"/>
  <c r="P50" i="2"/>
  <c r="P52" i="2"/>
  <c r="P54" i="2"/>
  <c r="P56" i="2"/>
  <c r="P58" i="2"/>
  <c r="P60" i="2"/>
  <c r="P62" i="2"/>
  <c r="P64" i="2"/>
  <c r="P66" i="2"/>
  <c r="P68" i="2"/>
  <c r="P70" i="2"/>
  <c r="P72" i="2"/>
  <c r="P74" i="2"/>
  <c r="P76" i="2"/>
  <c r="P78" i="2"/>
  <c r="M17" i="2"/>
  <c r="P17" i="2" s="1"/>
  <c r="P20" i="2"/>
  <c r="P24" i="2"/>
  <c r="P26" i="2"/>
  <c r="P28" i="2"/>
  <c r="P30" i="2"/>
  <c r="P32" i="2"/>
  <c r="P34" i="2"/>
  <c r="P36" i="2"/>
  <c r="P40" i="2"/>
  <c r="P42" i="2"/>
  <c r="P44" i="2"/>
  <c r="P46" i="2"/>
  <c r="P79" i="2"/>
  <c r="P81" i="2"/>
  <c r="K49" i="2"/>
  <c r="K53" i="2"/>
  <c r="K55" i="2"/>
  <c r="K57" i="2"/>
  <c r="K59" i="2"/>
  <c r="K63" i="2"/>
  <c r="K65" i="2"/>
  <c r="K67" i="2"/>
  <c r="K69" i="2"/>
  <c r="K71" i="2"/>
  <c r="K73" i="2"/>
  <c r="K77" i="2"/>
  <c r="K20" i="2"/>
  <c r="K22" i="2"/>
  <c r="K24" i="2"/>
  <c r="K26" i="2"/>
  <c r="K28" i="2"/>
  <c r="K30" i="2"/>
  <c r="K32" i="2"/>
  <c r="K34" i="2"/>
  <c r="K36" i="2"/>
  <c r="K40" i="2"/>
  <c r="K42" i="2"/>
  <c r="K44" i="2"/>
  <c r="K46" i="2"/>
  <c r="K79" i="2"/>
  <c r="K81" i="2"/>
  <c r="K89" i="2"/>
  <c r="K91" i="2"/>
  <c r="K93" i="2"/>
  <c r="K95" i="2"/>
  <c r="K97" i="2"/>
  <c r="K98" i="2"/>
  <c r="K92" i="2"/>
  <c r="K94" i="2"/>
  <c r="K96" i="2"/>
  <c r="K88" i="2"/>
  <c r="M88" i="2"/>
  <c r="P88" i="2" s="1"/>
  <c r="K86" i="2"/>
  <c r="M86" i="2"/>
  <c r="P86" i="2" s="1"/>
  <c r="K84" i="2"/>
  <c r="M84" i="2"/>
  <c r="P84" i="2" s="1"/>
  <c r="K19" i="2"/>
  <c r="M19" i="2"/>
  <c r="P19" i="2" s="1"/>
  <c r="M87" i="2"/>
  <c r="P87" i="2" s="1"/>
  <c r="M85" i="2"/>
  <c r="P85" i="2" s="1"/>
  <c r="M83" i="2"/>
  <c r="P83" i="2" s="1"/>
  <c r="M18" i="2"/>
  <c r="P18" i="2" s="1"/>
  <c r="M60" i="6" l="1"/>
  <c r="P32" i="5"/>
  <c r="P88" i="7"/>
  <c r="M88" i="7"/>
  <c r="E14" i="3" s="1"/>
  <c r="P23" i="6"/>
  <c r="P60" i="6" s="1"/>
  <c r="P22" i="2"/>
  <c r="L100" i="2"/>
  <c r="H13" i="3" s="1"/>
  <c r="P23" i="2"/>
  <c r="P100" i="2" s="1"/>
  <c r="M100" i="2"/>
  <c r="E13" i="3" s="1"/>
  <c r="A11" i="2" l="1"/>
  <c r="D13" i="3"/>
  <c r="A11" i="7"/>
  <c r="D14" i="3"/>
  <c r="A11" i="5"/>
  <c r="D16" i="3"/>
  <c r="H15" i="3"/>
  <c r="H21" i="3" s="1"/>
  <c r="D9" i="3" s="1"/>
  <c r="E15" i="3"/>
  <c r="E21" i="3" s="1"/>
  <c r="F15" i="3"/>
  <c r="F21" i="3" s="1"/>
  <c r="G15" i="3"/>
  <c r="G21" i="3" s="1"/>
  <c r="A11" i="6" l="1"/>
  <c r="D15" i="3"/>
  <c r="D21" i="3" s="1"/>
  <c r="D22" i="3" l="1"/>
  <c r="D24" i="3"/>
  <c r="D23" i="3"/>
  <c r="D25" i="3" l="1"/>
  <c r="D8" i="3" l="1"/>
</calcChain>
</file>

<file path=xl/sharedStrings.xml><?xml version="1.0" encoding="utf-8"?>
<sst xmlns="http://schemas.openxmlformats.org/spreadsheetml/2006/main" count="841" uniqueCount="388">
  <si>
    <t>Lokālā tāme Nr.1</t>
  </si>
  <si>
    <t>Objekta nosaukums: Viļānu novada pašvaldības administrācijas ēkas jumta pārbūve ar fasādes siltināšanu</t>
  </si>
  <si>
    <t>Būves nosaukums: Viļānu novada pašvaldības administrācijas ēka</t>
  </si>
  <si>
    <t>Objekta adrese: Kultūras laukums 1A, Viļāni, Viļānu novads</t>
  </si>
  <si>
    <t>Tāme sastādīta 2017.gada tirgus cenās, pamatojoties uz būvprojekta rasējumiem.</t>
  </si>
  <si>
    <t>Nr.p.k.</t>
  </si>
  <si>
    <t>Kods</t>
  </si>
  <si>
    <t>Būvdarbu nosaukums</t>
  </si>
  <si>
    <t>Mērvienība</t>
  </si>
  <si>
    <t>Daudzums</t>
  </si>
  <si>
    <t>laika norma (c/h)</t>
  </si>
  <si>
    <t>darba samaksas likme (euro/h)</t>
  </si>
  <si>
    <t>darba alga</t>
  </si>
  <si>
    <t>būvizstrādājumi</t>
  </si>
  <si>
    <t>mehānismi</t>
  </si>
  <si>
    <t>kopā</t>
  </si>
  <si>
    <t>summa</t>
  </si>
  <si>
    <t>Kopā uz visu apjomu</t>
  </si>
  <si>
    <t>Vienības izmaksas</t>
  </si>
  <si>
    <t>Sastādīja</t>
  </si>
  <si>
    <t>Jumta un bēniņu izbūve</t>
  </si>
  <si>
    <t>Parapetu izbūve</t>
  </si>
  <si>
    <t>Esošā parapeta skārda demontāža un utilizācija</t>
  </si>
  <si>
    <t>t.m</t>
  </si>
  <si>
    <t>Uz jumta esošo gaisa elektrotīklu demontāža</t>
  </si>
  <si>
    <t>gab.</t>
  </si>
  <si>
    <t>Esošā parapeta demontāža (41,06 t.m) un utilizācija</t>
  </si>
  <si>
    <t>m3</t>
  </si>
  <si>
    <t>Esošo ventilācjas ķieģeļu izvadu demontāža</t>
  </si>
  <si>
    <t>kompl.</t>
  </si>
  <si>
    <t>Esošā jumta seguma demontāža zem jaunizbūvējamā parapeta</t>
  </si>
  <si>
    <t>m2</t>
  </si>
  <si>
    <t>Parapeta mūrēšanas darbi</t>
  </si>
  <si>
    <t>Mūra bloki 3 Mpa 200x375x500</t>
  </si>
  <si>
    <t>Mūrjava</t>
  </si>
  <si>
    <t>Armatūra</t>
  </si>
  <si>
    <t>Ailu izkalšana ēkas 2.stāva nenesošajās garensienās pārseguma paneļu pastiprināšanas elementu (HEA 200) montāžai, (t.sk. apdares atjaunošana pēc siju montāžas)</t>
  </si>
  <si>
    <t>Pārseguma pastiprināšana bēniņu lūkas zonā</t>
  </si>
  <si>
    <t>UPE 200 (4 t.m)</t>
  </si>
  <si>
    <t>kg</t>
  </si>
  <si>
    <t>HEA 200 (5,42 t.m)</t>
  </si>
  <si>
    <t>Vītņstieņi M20 8,8 kl., t.sk. paplāksnes un uzgriežņi</t>
  </si>
  <si>
    <t>Ribas t=6 mm</t>
  </si>
  <si>
    <t>Neoprēna lentas 10x80 mm</t>
  </si>
  <si>
    <t>m</t>
  </si>
  <si>
    <t>Pārseguma paneļa demontāža bēniņu lūkas ierīkošanai</t>
  </si>
  <si>
    <t>Monolītās dzelzsbetona joslas (MJ-1 - MJ-3) un pārsedzes PR-1 izbūve</t>
  </si>
  <si>
    <t>Stiegrojums</t>
  </si>
  <si>
    <t>Veidņi</t>
  </si>
  <si>
    <t>Betons C25/30, t.sk. piegāde un sūknēšana</t>
  </si>
  <si>
    <t>Armēšanas palīgmateriāli (stieple, distanceri un tml.)</t>
  </si>
  <si>
    <t>Nesošā koka konstrukcijas</t>
  </si>
  <si>
    <t>Esošā jumta seguma demontāža (lokāli) ar nesošo konstrukciju atsegšanu</t>
  </si>
  <si>
    <t>Jumta krēsla un spāru izbūve (t.sk. kokmateriālu apstrāde ar antiseptiķi un kombinēto ugunsdrošo šķīdumu)</t>
  </si>
  <si>
    <t>Koka spāre 50x200 (Lkop. 860 t.m)</t>
  </si>
  <si>
    <t>Koka spāre 200x200 (Lkop. 70 t.m)</t>
  </si>
  <si>
    <t>Kopturis 150x150 (Lkop. 20 t.m)</t>
  </si>
  <si>
    <t>Mūrlata 150x100 (Lkop. 120 t.m)</t>
  </si>
  <si>
    <t>Sija/statnis 150x150 (Lkop. 270 t.m)</t>
  </si>
  <si>
    <t>Savilces/saites 50x200 (Lkop. 150 t.m)</t>
  </si>
  <si>
    <t>Montāžas palīgmateriāli (skrūves, brusu kurpes, plāksnes, enkuri, leņķi, naglas u.c.)</t>
  </si>
  <si>
    <t>Kokmateriālu izolēšana no betona virsmām ar divām kārtām ruberoīda vai analogu materiālu</t>
  </si>
  <si>
    <t>Ruberoīds 2 kārtas</t>
  </si>
  <si>
    <t>Palīgmateriāli</t>
  </si>
  <si>
    <t>J-1</t>
  </si>
  <si>
    <t>Esošo bēniņu grīdas un parapeta iekšējās virsmas siltināšana ar akmens vati</t>
  </si>
  <si>
    <t>Paroc Extra 200mm</t>
  </si>
  <si>
    <t>Paroc Extra 150mm</t>
  </si>
  <si>
    <t>Līmjava</t>
  </si>
  <si>
    <t>Koka laipu montāža bēniņos</t>
  </si>
  <si>
    <t>Koka kāpņu montāža pie parapetiem</t>
  </si>
  <si>
    <t>gab</t>
  </si>
  <si>
    <t xml:space="preserve"> Visu laipas un kāpņu kokmateriālu apstrāde ar pretuguns un prettrupes līdzekļiem</t>
  </si>
  <si>
    <t>Beniņu lūkas FAKRO LWT 1300x600 montāža, t.sk. bēniņu margas</t>
  </si>
  <si>
    <t>Bēniņu kāpņu līdz jumta lūkai izbūve (h=4,5m)</t>
  </si>
  <si>
    <t>Ventilācijas ventkanāli</t>
  </si>
  <si>
    <t>Esošo dabīgās ventilācijas izvadu un pievadu tīrīšana un atjaunošana</t>
  </si>
  <si>
    <t>Cinkotu ventilācijas izvadu izbūve</t>
  </si>
  <si>
    <t>Cinkots gaisa vads d=200 mm</t>
  </si>
  <si>
    <t>Cinkots gaisa vads 200x140</t>
  </si>
  <si>
    <t>Cinkots gaisa vads 220x170</t>
  </si>
  <si>
    <t>Cinkots gaisa vads 250x170</t>
  </si>
  <si>
    <t>PAROC HVAC MAT ALUCOAT 50 mm izolācija</t>
  </si>
  <si>
    <t>Cauruļvadu fasondaļas un stiprinājumi</t>
  </si>
  <si>
    <t>Ventilācijas izvadu virs jumta seguma montāža no OSB 22mm, apšūšana ar skārdu (t.sk ventilācijas izvadum jumtiņš) jumta seguma krāsā</t>
  </si>
  <si>
    <t>OSB plātnes 22mm un kokmateriāli</t>
  </si>
  <si>
    <t>Gludais skārds jumta seguma krāsā</t>
  </si>
  <si>
    <t xml:space="preserve">Ventilācijas izvadu jumtiņi SHI-500x800 mm </t>
  </si>
  <si>
    <t>Stiprinājumi un palīgmateriāli</t>
  </si>
  <si>
    <t>J-2</t>
  </si>
  <si>
    <t>Antikondensāta plēves montāža</t>
  </si>
  <si>
    <t>Armēta antikondensāta plēve, 130gr/m2</t>
  </si>
  <si>
    <t>Garenlatojuma montāža</t>
  </si>
  <si>
    <t>Garenlatojums 50x35mm</t>
  </si>
  <si>
    <t>Stiprināumi</t>
  </si>
  <si>
    <t>Šķērslatojuma montāža</t>
  </si>
  <si>
    <t>Šķērslatojums 100x32 s-200mm</t>
  </si>
  <si>
    <t>Tērauda lokšņu jumta seguma montāža</t>
  </si>
  <si>
    <t>Tērauda lokšņu materiāls RUUKKI CLASSIC C RR21</t>
  </si>
  <si>
    <t xml:space="preserve">Tērauda lokšņu RUUKKI RR21 kores, sateknes, karnīzes, atloki </t>
  </si>
  <si>
    <t>Skrūves un palīgmateriāli</t>
  </si>
  <si>
    <t>RUUKKI jumta lūkas izbūve</t>
  </si>
  <si>
    <t>RUUKKI sniega aiztures barjeras uzstādīšana</t>
  </si>
  <si>
    <t>Nojumes izbūve</t>
  </si>
  <si>
    <t>Rievu kalšana profilu montāžas vietās un aizpildīšana ar cementa javu</t>
  </si>
  <si>
    <t>Sienas pastiprinājuma montāža (BK-13)</t>
  </si>
  <si>
    <t>Profils UPE160 (2x8,6 t.m)</t>
  </si>
  <si>
    <t>Profils UPE100 (2x8,6 t.m)</t>
  </si>
  <si>
    <t xml:space="preserve">Vītņstieņi M16 8,8 kl. </t>
  </si>
  <si>
    <t>Bultskrūves M20 8.8 kl</t>
  </si>
  <si>
    <t>Koka brusa 150x50 mm</t>
  </si>
  <si>
    <t>Montāžas palīgmateriāli</t>
  </si>
  <si>
    <t>Rūpnieciski izgatavotās vieglas konstrukcijas laminēta pilnstikla jumtiņa montāža 4000x1700 (AR-17)</t>
  </si>
  <si>
    <t>Lokālā tāme Nr.2</t>
  </si>
  <si>
    <t>Fasāžu apdare</t>
  </si>
  <si>
    <t>Demontāžas darbi</t>
  </si>
  <si>
    <t>Esošo evakuācijas kāpņu demontāža un utilizācija</t>
  </si>
  <si>
    <t>Esošās lietus ūdens novadīšanas sistēmas demontāža un utilizācija</t>
  </si>
  <si>
    <t>Esošās fasādes plaknes attīrīšana, lieko detaļu demontāža (atkritumu urna, esošie apgaismes ķermeņi, 04,kV uzskaites sadalne, novērošanas kameras)</t>
  </si>
  <si>
    <t>Esošo logu un durvju demontāža bez sabojāšanas un nodošana pasūtītājam</t>
  </si>
  <si>
    <t>Esošo iekšējo un ārējo palodžu demontāža</t>
  </si>
  <si>
    <t>Mūrēšanas darbi</t>
  </si>
  <si>
    <t>Ailu mūrēšanas darbi</t>
  </si>
  <si>
    <t>Mūra bloki 3 Mpa</t>
  </si>
  <si>
    <t>ĀS-1</t>
  </si>
  <si>
    <t>Sastatņu ar piekaramo tekni montaža/ demontāža/ īre</t>
  </si>
  <si>
    <t>Koka karkasa stiprinājuma mūrī enkuru izraušanas tests</t>
  </si>
  <si>
    <t>Koka karkasa montāža uz fasādēm</t>
  </si>
  <si>
    <t>Tērauda leņķi</t>
  </si>
  <si>
    <t>Antiseptizētas koka brusas 150x50mm</t>
  </si>
  <si>
    <t>Stiprinājumi, t.sk. dībeļi Hilti HRD-10x100</t>
  </si>
  <si>
    <t>Siltumizolācijas ieklāšana uz fasādēm</t>
  </si>
  <si>
    <t>Akmens vate PAROC eXtra 565x1220, biez.150mm</t>
  </si>
  <si>
    <t>Koka karkasa starpsijas ar soli 1200mm, 150x50, antiseptizētas</t>
  </si>
  <si>
    <t>Šķērslatojuma montāža vēja izolācijas iestrādei, solis starp latām 600mm</t>
  </si>
  <si>
    <t>Antiseptizēts, kalibrēts šķērslatojums 30x75mm</t>
  </si>
  <si>
    <t>Stiprinājumi</t>
  </si>
  <si>
    <t>Vēja izolācijas montāža</t>
  </si>
  <si>
    <t>Vēja izolācijas plāksnes PAROC WAS 25t, 1200x600x30</t>
  </si>
  <si>
    <t>Stiklašķiedras insektu sieta - ventilācijas profila montāža</t>
  </si>
  <si>
    <t>Stiklašķiedras insektu siets - ventilācijas profils</t>
  </si>
  <si>
    <t>Ventilējamās fasādes apdares karkasa montāža</t>
  </si>
  <si>
    <t>Antiseptizēti, kalibrēti dēļi plāksnīšu stiprināšanai 125x25mm</t>
  </si>
  <si>
    <t xml:space="preserve">Fasādes apdares plāksnīšu montāža </t>
  </si>
  <si>
    <t>Cembrit šķiedrcementa plāksnes PATINA P222 1200x240mm (t.sk. plāksnīšu griešana)</t>
  </si>
  <si>
    <t>Cembrit šķiedrcementa plāksnes PATINA P070 1200x240mm (t.sk. plāksnīšu griešana)</t>
  </si>
  <si>
    <t>EPDM starplikas 90mm</t>
  </si>
  <si>
    <t>rullis</t>
  </si>
  <si>
    <t xml:space="preserve">Stiprinājumi (cembrit fasādes skrūves) </t>
  </si>
  <si>
    <t>iepak.</t>
  </si>
  <si>
    <t>Logu un durvju ailu apdare ar Cembrit šķiedrcementa plāksnēm 215 mm</t>
  </si>
  <si>
    <t>Cembrit šķiedrcementa plāksnes PATINA P222 215x240mm, (t.sk. plāksnīšu griešana)</t>
  </si>
  <si>
    <t>Cembrit šķiedrcementa plāksnes PATINA P070 215x240mm (t.sk. plāksnīšu griešana)</t>
  </si>
  <si>
    <t>EPDM starplikas 30mm</t>
  </si>
  <si>
    <t>Vējkastes montāža</t>
  </si>
  <si>
    <t>Apdares dēļi h=25mm</t>
  </si>
  <si>
    <t>Stiprinājuma dēļi 100x30mm</t>
  </si>
  <si>
    <t>Stiprinājuma detaļas</t>
  </si>
  <si>
    <t>Vējkastes krāsošana</t>
  </si>
  <si>
    <t>Fasādes koka krāsa, tonis-balts</t>
  </si>
  <si>
    <t>Misiņa plāksnītes "Viļānu novada dome"  izgatavošana un montāža</t>
  </si>
  <si>
    <t>Metāla ģērboņa izgatavošana un montāža</t>
  </si>
  <si>
    <t>Esošās 04,kV uzskaites  elektrosadales montāža
uz balstu blakus proj.ventfasādei</t>
  </si>
  <si>
    <t>RUUKKI RR20 ūdensnoteku un tekņu sistēmas montāža</t>
  </si>
  <si>
    <t xml:space="preserve">m </t>
  </si>
  <si>
    <t>RUUKKI RR20 lietusūdens teknes, apaļas d=150mm</t>
  </si>
  <si>
    <t>RUUKKI RR20 lietusūdens notekas, apaļas d=100mm</t>
  </si>
  <si>
    <t>Stiprinājumu detaļas, savienojumi, līkumi</t>
  </si>
  <si>
    <t>Elektrotīklu kabeļa nemehanizēta izrakšana ar aizbēršanu (t.sk. lietusapmales atjaunošana) un montāža pie cokola</t>
  </si>
  <si>
    <t>Cokola daļas atrakšana un aizbēršana</t>
  </si>
  <si>
    <t>Esošās cokola konstrukcijas attīrīšana</t>
  </si>
  <si>
    <t>Cokola vertikālās hidroizolācijas izveidošana, (bituma-lateksa mastika, 2 kārtas)</t>
  </si>
  <si>
    <t>Siltumizolācijas montāža cokolam</t>
  </si>
  <si>
    <t>Ekstrudēts putupolistirols 50 mm, EPS 150</t>
  </si>
  <si>
    <t>Dībeļi</t>
  </si>
  <si>
    <t>Armējošā sieta iestrāde</t>
  </si>
  <si>
    <t xml:space="preserve">Armēšanas java </t>
  </si>
  <si>
    <t xml:space="preserve">Stiklašķiedras siets </t>
  </si>
  <si>
    <t>Cokola apmešana, t.sk. esošā nosiltināta cokola apmetuma remonts</t>
  </si>
  <si>
    <t>Apmetums Sakret CLP</t>
  </si>
  <si>
    <t>grunts Sakret PG</t>
  </si>
  <si>
    <t>l</t>
  </si>
  <si>
    <t>Cokola krāsošana</t>
  </si>
  <si>
    <t>krāsa fasādes CAPAROL, tonēta</t>
  </si>
  <si>
    <t>Lokālā tāme Nr.3</t>
  </si>
  <si>
    <t>Ailu aizpildījumi un vējtvera apdare</t>
  </si>
  <si>
    <t>Logi</t>
  </si>
  <si>
    <t>Jaunu PVC trīs stiklu pakešu logu ar selektīvajiem stikliem L1 (1,98x1,75m) montāža, izmantojot tvaika izolācijas un difūzijas lentas, ailu uzmērīšana objektā</t>
  </si>
  <si>
    <t>Montāžas palīgmateriāli ieskaitot iekšējās un ārējās logu izolācijas lentas</t>
  </si>
  <si>
    <t>Jaunu PVC trīs stiklu pakešu logu ar selektīvajiem stikliem L2 (1,53x1,75m) montāža, izmantojot tvaika izolācijas un difūzijas lentas, ailu uzmērīšana objektā</t>
  </si>
  <si>
    <t>Loga ārējo palodžu montāža</t>
  </si>
  <si>
    <t>RUUKKI RR23 logu ārējās palodzes, plat.=300mm</t>
  </si>
  <si>
    <t>Iekšējo palodžu montāža</t>
  </si>
  <si>
    <t>Iekšējās PVC palodzes</t>
  </si>
  <si>
    <t>Durvis</t>
  </si>
  <si>
    <t>Alumīnija konstrukcijas ārdurvis D-1 2060x3000, t.sk. montāža, mehānismi, piegāde, vērtnes aizvērējs, panikas slēdzenes un sviras, slieksnis, konstrukciju uzmērīšana būvobjektā</t>
  </si>
  <si>
    <t>Alumīnija konstrukcijas ārdurvis D-2 1200x2100, EI30, t.sk. montāža, mehānismi, piegāde,  vērtnes aizvērējs, panikas slēdzenes un sviras, slieksnis, konstrukciju uzmērīšana būvobjektā</t>
  </si>
  <si>
    <t>Iekšējā ailu apdare</t>
  </si>
  <si>
    <t>Iekšējo ailu apdares atjaunošana</t>
  </si>
  <si>
    <t>Aizmūrētās vietas iekštelpas sienas apdares izbūve (apmešana, špaktelēšana, krāsošana)</t>
  </si>
  <si>
    <t>Iekšējo demontēto durvju demontāžas vietu apdares atjaunošana</t>
  </si>
  <si>
    <t>Vējtvera apdare</t>
  </si>
  <si>
    <t xml:space="preserve">Bruģa un koka grīdas, sienu flīžu, grīdlīstes demontāža vējtverī un utilizācija </t>
  </si>
  <si>
    <t>Griestu sagatavošana apdarei, špaktelēšana un krāsošana</t>
  </si>
  <si>
    <t>Špaktele</t>
  </si>
  <si>
    <t>Mazgājamā krāsa, Bindo 10</t>
  </si>
  <si>
    <t>Sienu apmešana un krāsošana vējtverī</t>
  </si>
  <si>
    <t xml:space="preserve"> Grunts pirms apmetuma </t>
  </si>
  <si>
    <t>Minerālais apmetums ar armēšanas sietu, 20mm</t>
  </si>
  <si>
    <t xml:space="preserve">Vējtvera grīdas pamatnes izveidošana, smilts ieklāšana, blietēšana, </t>
  </si>
  <si>
    <t>Smilts, 200mm</t>
  </si>
  <si>
    <t>Vējtvera grīdas hidroizolācijas ieklāšana</t>
  </si>
  <si>
    <t>Polietilēna plēve, 200mkm</t>
  </si>
  <si>
    <t>Melnās grīdas betonēšana vējtverī, 100mm</t>
  </si>
  <si>
    <t>Betons C16/20</t>
  </si>
  <si>
    <t>Kājslauķa režģa iebūvēšana</t>
  </si>
  <si>
    <t>Kājslauķa režģis</t>
  </si>
  <si>
    <t>Vējtvera grīdas flīžēšana un flīžu grīdlīstes montāža</t>
  </si>
  <si>
    <t>Flīžu līme</t>
  </si>
  <si>
    <t>Neslīdošas akmens masas flīzes</t>
  </si>
  <si>
    <t>Elastīgais flīžu šuvotājs</t>
  </si>
  <si>
    <t>Flīžu grīdlīste</t>
  </si>
  <si>
    <t>Lokālā tāme Nr.4</t>
  </si>
  <si>
    <t>Ārējo evakuācijas kāpņu izbūve</t>
  </si>
  <si>
    <t>Evakuācijas kapņu pamati</t>
  </si>
  <si>
    <t>Grunts rakšana un aizbēršana pamatiem</t>
  </si>
  <si>
    <t>Šķembu slāņa ierīkošana ar blietēšanu 300 mm</t>
  </si>
  <si>
    <t>Šķembas Fr. 0-40</t>
  </si>
  <si>
    <t>Veidņu montāža, demontāža</t>
  </si>
  <si>
    <t>Inventārveidņu noma</t>
  </si>
  <si>
    <t>Stiegrojuma sagatavošana un uzstādīšana</t>
  </si>
  <si>
    <t>Distanceri</t>
  </si>
  <si>
    <t>C25/30XC1 XF1 ar  piegādi  un  sūknēšanu</t>
  </si>
  <si>
    <t>Horizontālās hidroizolācijas ierīkošana, ruberoīds 2k</t>
  </si>
  <si>
    <t>Kāpņu konstrukcija</t>
  </si>
  <si>
    <t>Āra evakuācijas kapņu montāža, t.sk. KMD sadaļas izstrāde un saskaņošana</t>
  </si>
  <si>
    <t>Cinkota tērauda evakuācijas kāpnes, t.sk. margas</t>
  </si>
  <si>
    <t>t</t>
  </si>
  <si>
    <t>Karsti cinkots platformu režģis biez.=70mm</t>
  </si>
  <si>
    <t>Stiprinājuma detaļas un palīgmateriāli</t>
  </si>
  <si>
    <t>Betona iestrāde pamatos</t>
  </si>
  <si>
    <t>Lokālā tāme Nr.5</t>
  </si>
  <si>
    <t>Elektroapgāde</t>
  </si>
  <si>
    <t>GS-1,  grupu sadalnes kārbas montāža, iespējams izmantot esošo sadalnes korpusu. Komplektāciju skatīt lapā EL-5</t>
  </si>
  <si>
    <t>Kabeļu un kabeļu cauruļu montāža (t.sk zemējuma lentas aizsardzība no šķēšojošajiem inženiertīkliem ar PE 50 caurulēm)</t>
  </si>
  <si>
    <t>MMJ-3x1,5</t>
  </si>
  <si>
    <t>PE caurule, D=40mm, 320 N</t>
  </si>
  <si>
    <t>PVC caurule, gofrēta, D=20mm</t>
  </si>
  <si>
    <t>Montāžas materiāli</t>
  </si>
  <si>
    <t>Rozešu un slēdžu montāža</t>
  </si>
  <si>
    <t>Vienpolīgs el. slēdzis 230V, 16A, IP22, v/a</t>
  </si>
  <si>
    <t>Nozarkārbas v/a</t>
  </si>
  <si>
    <t>Gaismekļu, krēslas sensoru un signāla ģeneratoru montāža</t>
  </si>
  <si>
    <t>Krēslas sensors EEN003 230V IP55</t>
  </si>
  <si>
    <r>
      <t>Āra gaismekļi (K³ Miniled Aluminium 4 windows 30</t>
    </r>
    <r>
      <rPr>
        <i/>
        <sz val="9"/>
        <color theme="1"/>
        <rFont val="Arial"/>
        <family val="2"/>
        <charset val="186"/>
      </rPr>
      <t>⁰</t>
    </r>
    <r>
      <rPr>
        <i/>
        <sz val="9"/>
        <rFont val="Arial"/>
        <family val="2"/>
        <charset val="186"/>
      </rPr>
      <t>) LED, 230V, 4x3W, IP65</t>
    </r>
  </si>
  <si>
    <t>Āra gaismekļi (RGBW K³) LED, 230V, 20W, IP65</t>
  </si>
  <si>
    <t>Signāla ģenerātors (RGBW Signal Generator)</t>
  </si>
  <si>
    <t>Zibensaizsardzības elementu uz ēkas un zemējuma lentas montāža (t.sk. nemehanizēti rakšanas darbi)</t>
  </si>
  <si>
    <t>Karsti cinkota tērauda stieple d=10mm  Art.Nr.5021103</t>
  </si>
  <si>
    <t>Alumīnija stieple d=8mm PVC apvalkā Art.Nr.5021332</t>
  </si>
  <si>
    <t xml:space="preserve">Alumīnija stieple d=8mm  </t>
  </si>
  <si>
    <t>Plakandzelzs 3,5x30 mm Art.Nr.5019345</t>
  </si>
  <si>
    <t>PE caurule, D=50mm, 450N</t>
  </si>
  <si>
    <t>Varioklemme, cinkots tērauds Art.Nr.5311500</t>
  </si>
  <si>
    <t>Atdalītājklemme, cinkots tērauds  Art.Nr.5328209</t>
  </si>
  <si>
    <t>Noteku, parapeta un kāpņu pievienojuma klemme Art.Nr.5316450</t>
  </si>
  <si>
    <t>Vertikālais stieples turētājs uz ēkas fasādes, Art.Nr.5207444</t>
  </si>
  <si>
    <t>Horizontālais stieples turētājs uz metāla jumta</t>
  </si>
  <si>
    <t>Zemējuma stieņu ierakšana un  montāža</t>
  </si>
  <si>
    <t>Zemējuma stienis l=1500mm d=20mm cinkots tērauds Art.Nr.5000750</t>
  </si>
  <si>
    <t>Uzsišanas uzgalis zemējuma stienim Art.Nr.3042251</t>
  </si>
  <si>
    <t>Zemējuma stieņa spice  Art.Nr.3041212</t>
  </si>
  <si>
    <t>Spaile stieple/plakandzelzs Art.Nr.5312655</t>
  </si>
  <si>
    <t>Pieslēgumspaile pie zemējuma stieņa Art.Nr.5001641</t>
  </si>
  <si>
    <t>Potenciālu izlīdzinošā kopne, v/a, Art.Nr.5015073</t>
  </si>
  <si>
    <r>
      <t>Zemējuma vads H07V-K 1x16mm</t>
    </r>
    <r>
      <rPr>
        <i/>
        <vertAlign val="superscript"/>
        <sz val="9"/>
        <color theme="1"/>
        <rFont val="Arial"/>
        <family val="2"/>
        <charset val="186"/>
      </rPr>
      <t>2</t>
    </r>
  </si>
  <si>
    <t>Pretkorozijas lenta</t>
  </si>
  <si>
    <t>Cokola daļas apdare</t>
  </si>
  <si>
    <t>Lokālā tāme Nr.6</t>
  </si>
  <si>
    <t>Videonovērošanas sistēma</t>
  </si>
  <si>
    <t>gb.</t>
  </si>
  <si>
    <t xml:space="preserve">Videokameras komplektā ar IP65 apvalku un kronšteinu DH-IPC-HFW1300SP-0360B vai analogs </t>
  </si>
  <si>
    <t xml:space="preserve">Video kamera IPC-HDBW8231E-Z </t>
  </si>
  <si>
    <t>Nozarkārbu montāža</t>
  </si>
  <si>
    <t>Nozarkārba IP65</t>
  </si>
  <si>
    <t>Pārsprieguma novadītāja bloku montāža</t>
  </si>
  <si>
    <t>Pārsprieguma novadītāja bloks SP-004</t>
  </si>
  <si>
    <t xml:space="preserve">Savienotājs RJ-45 </t>
  </si>
  <si>
    <t>Kabeļu montāža</t>
  </si>
  <si>
    <t>Kabelis UTP 4x2x0,5 5.cat</t>
  </si>
  <si>
    <t>PVC caurle 16mm</t>
  </si>
  <si>
    <t>Nepārtrauktas barošanas bloka UPS 1000 montāža (esošs)</t>
  </si>
  <si>
    <t>Ugunsdrošas  montāžas putas Aeros. bal. 700ml HILTI  divkomponentu</t>
  </si>
  <si>
    <t>Video kameru montāža (t.sk. 3 esošo kameru demontāža bez sabojāšanas būvdarbu sākumā)</t>
  </si>
  <si>
    <t>Esošās video ierakstu ierīces montāža/pielāgošana</t>
  </si>
  <si>
    <t>Lokālā tāme Nr.7</t>
  </si>
  <si>
    <t>Lietusūdens kanalizācijas tīkli</t>
  </si>
  <si>
    <t>Veloturētāju demontāža (bez konstrukcijas sabojāšanas)</t>
  </si>
  <si>
    <t>Pašteces lietusūdeņu cauruļvads ar uzmavu, materiāls PP, de/di x L - 110/95x6m, ieguldes klase SN8 (T8), piegāde, montāža, tranšejas rakšana ar sienas stiprināšanu, 200mm bieza smilšu spilvena izbūve,  aizbēršana pie caurules iebūves dziļuma 1.5m - 2.0m , kā arī liekās grunts promvešana</t>
  </si>
  <si>
    <t>Lietusūdeņu un drenāžas aka 315, nosēddaļa 0,2 m. Trīs pievienojumi D110 lietus kanalizācijas vai tehniskās drenāžas caurulēm. Ķeta rāmi un vāku,  piegāde, montāža, rakšana, sienas stiprināšana, aizbēršana un liekās grunts promvešana</t>
  </si>
  <si>
    <t>Drenāžas akas vāks polipropilēna Top Cover tips C11 450, H100 zālienam,  montāža</t>
  </si>
  <si>
    <t>Kanalizācijas skalošana, TV inspekcija un hidrauliskā pārbaude un uzmērīšana</t>
  </si>
  <si>
    <t>Betona lietusteknes UT 3 (Siguldas bloks, 1000x300x120) iebūve esošajā betona bruģī,  10cm bieza pamatnes betonēšana (C12/15) un izplūde cauri betona bortakmenim</t>
  </si>
  <si>
    <t>Šķērsošanās ar esošām komunikācijām, nodrošinot to aizsardzību:</t>
  </si>
  <si>
    <t>Vājstrāvas abonenta tīkli</t>
  </si>
  <si>
    <t>vieta</t>
  </si>
  <si>
    <t>Apgaismojuma elektrotīkli</t>
  </si>
  <si>
    <t>Sadzīves kanalizācijas vads</t>
  </si>
  <si>
    <t>PE D50 aizsargčaula</t>
  </si>
  <si>
    <t>Pievienojums pie esošās gūlijas</t>
  </si>
  <si>
    <t>Betona bruģa un akmens apmales izjaukšana un atjaunošana, t.sk. bortakmeņi</t>
  </si>
  <si>
    <t>Zāliena atjaunošana</t>
  </si>
  <si>
    <t>Jumta noteku gūlijas HL-600, DN110, montāža</t>
  </si>
  <si>
    <t>Laistīšanas krāns ar apsaisti, montāža un pieslēgšana pie ēkas iekšējā ūdensapgādes tīkla</t>
  </si>
  <si>
    <t>Lokālā tāme Nr.8</t>
  </si>
  <si>
    <t>Labiekārtošanas darbi</t>
  </si>
  <si>
    <t>Ekstrudētais putupolistirols EPS-100, 200mm</t>
  </si>
  <si>
    <t>Grīdas siltumizolācijas ieklāšana 2 slāņos</t>
  </si>
  <si>
    <t>Demontēto veloturētāju uzstādīšana, izvēloties vietu autoruzraudzības kārtībā</t>
  </si>
  <si>
    <t>Izbojāto stādījumu atjaunošana</t>
  </si>
  <si>
    <t>obj.</t>
  </si>
  <si>
    <t>Grunts rakšana,profilēšana un blietēšana pēc augstuma atzīmēm, liekās grunts iekraušana automašīnās un izvešana uz atbērtni</t>
  </si>
  <si>
    <t>Abonenta vājstrāvas un abonenta 0,4kV kabeļu pārnešana</t>
  </si>
  <si>
    <t>Dolomīta šķembu maisījuma pamatnes ieklāšana un blietēšana zem pakāpienu pamatiem h=0.30m</t>
  </si>
  <si>
    <t xml:space="preserve">Dolomīta šķembu maisījums fr.0/45mm, </t>
  </si>
  <si>
    <t>Pakāpienu pamatu betonēšana (t.sk. veidņošana, stiegrošana) līdz caursalšanas dziļumam</t>
  </si>
  <si>
    <t>Betons, C16/20, ar  piegādi  un  sūknēšanu</t>
  </si>
  <si>
    <t>Stiegrojuma siets, 200x200x6</t>
  </si>
  <si>
    <t>Distanceri, palīgmateriāli</t>
  </si>
  <si>
    <t>kompl</t>
  </si>
  <si>
    <t>Drenējošā smilts slāņa ieklāšana starp pakāpienu pamatiem un zem bruģējamā laukumu</t>
  </si>
  <si>
    <t>Drenējošas smiltis</t>
  </si>
  <si>
    <t>Dolomīta šķembu maisījuma pamatnes ieklāšana un blietēšana zem monolītās pakāpienu plātnes un bruģējamā laukuma</t>
  </si>
  <si>
    <t xml:space="preserve">Dolomīta šķembu maisījums fr.0/45mm, h=0.30m </t>
  </si>
  <si>
    <t>Monolītās dzelzsbetona plātnes betonēšana zem pakāpieniem (t.sk. veidņošana, stiegrošana)</t>
  </si>
  <si>
    <t>Kokmateriāli</t>
  </si>
  <si>
    <t>Betons, C16/20</t>
  </si>
  <si>
    <t>Stiegrojuma siets, 200x200x6x6</t>
  </si>
  <si>
    <t xml:space="preserve">Betona javas izlīdzinošā slāņa ieklāšana zem pakāpieniem (h=0.015m) </t>
  </si>
  <si>
    <t>Betona pakāpienu montāža ar šuvju aizdari, t.sk. pirmo pakāpienu atbalsta montāža</t>
  </si>
  <si>
    <t>Salturīgi betona pakāpieni (pilna šķērsgriezuma), hidrofobizēti</t>
  </si>
  <si>
    <t>Smilts-cementa izlīdzinošā starpkārtas ieklāšana zem bruģējamā laukuma, h=0.03m</t>
  </si>
  <si>
    <t>Smilts-cementa maisījums, 10:1</t>
  </si>
  <si>
    <t xml:space="preserve">Jauna bruģakmens laukuma ieklāšana </t>
  </si>
  <si>
    <t>Ietvju apmales montāža</t>
  </si>
  <si>
    <t>Dolomīta šķembu maisījums, fr.0-45</t>
  </si>
  <si>
    <t>Ietvju apmale 1000x200x80</t>
  </si>
  <si>
    <t>Sausā betona java</t>
  </si>
  <si>
    <t>Krāsainā bruģa laukuma ieklāšana</t>
  </si>
  <si>
    <t>Krāsaina raksta betona bruģis</t>
  </si>
  <si>
    <t>Kopsavilkuma aprēķins par būvdarbiem</t>
  </si>
  <si>
    <t>Kods, tāmes Nr.</t>
  </si>
  <si>
    <t>Būvdarbu veids vai konstruktīvā elementa nosaukums</t>
  </si>
  <si>
    <t>Tāmes izmaksas</t>
  </si>
  <si>
    <t>Darbietilpība (c/h)</t>
  </si>
  <si>
    <t>Tai skaitā</t>
  </si>
  <si>
    <t>LK-1</t>
  </si>
  <si>
    <t>LK-2</t>
  </si>
  <si>
    <t>LK-3</t>
  </si>
  <si>
    <t>LK-4</t>
  </si>
  <si>
    <t>LK-5</t>
  </si>
  <si>
    <t>LK-6</t>
  </si>
  <si>
    <t>LK-7</t>
  </si>
  <si>
    <t>LK-8</t>
  </si>
  <si>
    <t>Kopā</t>
  </si>
  <si>
    <t>Pavisam kopā</t>
  </si>
  <si>
    <t>t.sk. darba aizsardzība</t>
  </si>
  <si>
    <t>Būvniecības koptāme</t>
  </si>
  <si>
    <t>(pasūtītāja paraksts un tā atšifrējums)</t>
  </si>
  <si>
    <t>_______________________________</t>
  </si>
  <si>
    <t>Z.v.</t>
  </si>
  <si>
    <t>______.gada ____._________________________</t>
  </si>
  <si>
    <t>APSTIPRINU</t>
  </si>
  <si>
    <t>(paraksts un tā atšifrējums, datums)</t>
  </si>
  <si>
    <t>Sertifikāta Nr.</t>
  </si>
  <si>
    <t>būvizstrādā-jumi</t>
  </si>
  <si>
    <t>darbietilpī-ba (c/h)</t>
  </si>
  <si>
    <t>Betona bruģis "Mozaīka", krāsains</t>
  </si>
  <si>
    <t>Virsizdevumi (___%)</t>
  </si>
  <si>
    <t>Peļņa (___%)</t>
  </si>
  <si>
    <t>Tāme sastādīta _____.gada ___._____________________</t>
  </si>
  <si>
    <t>Iekštelpu apdare</t>
  </si>
  <si>
    <t>Arhīva telpas sienu apdare UPE profilu iestrādes vietā, t.sk. apmešana, špaktelēšana, krāsošana</t>
  </si>
  <si>
    <t>Bēniņu lūkas iebūves vietas apdare</t>
  </si>
  <si>
    <t>Pasūtījuma Nr.:</t>
  </si>
  <si>
    <t>Tiešās izmaksas kopā, t.sk. darba devēja sociālais nodoklis (          %)</t>
  </si>
  <si>
    <t>Tiešās izmaksas kopā, t.sk. darba devēja sociālais nodoklis (         %)</t>
  </si>
  <si>
    <t>Tiešās izmaksas kopā, t.sk. darba devēja sociālais nodoklis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</si>
</sst>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00;&quot;-&quot;"/>
  </numFmts>
  <fonts count="18"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9"/>
      <color theme="1"/>
      <name val="Arial"/>
      <family val="2"/>
      <charset val="186"/>
    </font>
    <font>
      <sz val="8"/>
      <color theme="1"/>
      <name val="Arial"/>
      <family val="2"/>
      <charset val="186"/>
    </font>
    <font>
      <b/>
      <sz val="9"/>
      <name val="Arial"/>
      <family val="2"/>
      <charset val="186"/>
    </font>
    <font>
      <sz val="10"/>
      <name val="Arial"/>
      <family val="2"/>
      <charset val="186"/>
    </font>
    <font>
      <sz val="9"/>
      <name val="Arial"/>
      <family val="2"/>
      <charset val="186"/>
    </font>
    <font>
      <i/>
      <sz val="9"/>
      <name val="Arial"/>
      <family val="2"/>
      <charset val="186"/>
    </font>
    <font>
      <sz val="10"/>
      <name val="Helv"/>
    </font>
    <font>
      <sz val="9"/>
      <color indexed="8"/>
      <name val="Arial"/>
      <family val="2"/>
      <charset val="186"/>
    </font>
    <font>
      <b/>
      <sz val="11"/>
      <color theme="1"/>
      <name val="Arial"/>
      <family val="2"/>
      <charset val="186"/>
    </font>
    <font>
      <i/>
      <sz val="9"/>
      <color rgb="FF000000"/>
      <name val="Arial"/>
      <family val="2"/>
      <charset val="186"/>
    </font>
    <font>
      <i/>
      <sz val="9"/>
      <color indexed="8"/>
      <name val="Arial"/>
      <family val="2"/>
      <charset val="186"/>
    </font>
    <font>
      <i/>
      <sz val="9"/>
      <color theme="1"/>
      <name val="Arial"/>
      <family val="2"/>
      <charset val="186"/>
    </font>
    <font>
      <i/>
      <vertAlign val="superscript"/>
      <sz val="9"/>
      <color theme="1"/>
      <name val="Arial"/>
      <family val="2"/>
      <charset val="186"/>
    </font>
    <font>
      <sz val="10"/>
      <color theme="1"/>
      <name val="Arial"/>
      <family val="2"/>
      <charset val="186"/>
    </font>
    <font>
      <i/>
      <sz val="11"/>
      <color theme="1"/>
      <name val="Arial"/>
      <family val="2"/>
      <charset val="186"/>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164" fontId="1" fillId="0" borderId="0" applyFont="0" applyFill="0" applyBorder="0" applyAlignment="0" applyProtection="0"/>
    <xf numFmtId="0" fontId="6" fillId="0" borderId="0"/>
    <xf numFmtId="0" fontId="6" fillId="0" borderId="0"/>
    <xf numFmtId="0" fontId="9" fillId="0" borderId="0"/>
    <xf numFmtId="0" fontId="6" fillId="0" borderId="0"/>
    <xf numFmtId="0" fontId="6" fillId="0" borderId="0"/>
    <xf numFmtId="0" fontId="6" fillId="0" borderId="0">
      <alignment vertical="center" wrapText="1"/>
    </xf>
    <xf numFmtId="0" fontId="6" fillId="0" borderId="0">
      <alignment vertical="center" wrapText="1"/>
    </xf>
  </cellStyleXfs>
  <cellXfs count="88">
    <xf numFmtId="0" fontId="0" fillId="0" borderId="0" xfId="0"/>
    <xf numFmtId="0" fontId="2" fillId="0" borderId="0" xfId="0" applyFont="1"/>
    <xf numFmtId="2" fontId="2" fillId="0" borderId="0" xfId="0" applyNumberFormat="1" applyFont="1"/>
    <xf numFmtId="0" fontId="3" fillId="0" borderId="1" xfId="0" applyFont="1" applyBorder="1" applyAlignment="1">
      <alignment horizontal="center" vertical="center" wrapText="1"/>
    </xf>
    <xf numFmtId="0" fontId="2" fillId="0" borderId="1" xfId="0" applyFont="1" applyBorder="1"/>
    <xf numFmtId="2" fontId="2" fillId="0" borderId="1" xfId="0" applyNumberFormat="1" applyFont="1" applyBorder="1"/>
    <xf numFmtId="0" fontId="5" fillId="0" borderId="1" xfId="0"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protection locked="0"/>
    </xf>
    <xf numFmtId="165" fontId="7" fillId="0" borderId="1" xfId="2" applyNumberFormat="1" applyFont="1" applyFill="1" applyBorder="1" applyAlignment="1" applyProtection="1">
      <alignment horizontal="center" vertical="center"/>
      <protection locked="0"/>
    </xf>
    <xf numFmtId="0" fontId="7" fillId="0" borderId="1" xfId="0"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8" fillId="0" borderId="1" xfId="0" applyNumberFormat="1" applyFont="1" applyFill="1" applyBorder="1" applyAlignment="1">
      <alignment horizontal="right" vertical="center" wrapText="1"/>
    </xf>
    <xf numFmtId="0" fontId="7" fillId="0" borderId="1" xfId="3" applyFont="1" applyFill="1" applyBorder="1" applyAlignment="1">
      <alignment horizontal="left" vertical="center" wrapText="1"/>
    </xf>
    <xf numFmtId="0" fontId="7" fillId="0" borderId="1" xfId="3" applyNumberFormat="1"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0" fontId="7" fillId="0" borderId="1" xfId="0" applyFont="1" applyFill="1" applyBorder="1" applyAlignment="1">
      <alignment vertical="center" wrapText="1"/>
    </xf>
    <xf numFmtId="0" fontId="8" fillId="0" borderId="1" xfId="3" applyFont="1" applyFill="1" applyBorder="1" applyAlignment="1">
      <alignment horizontal="right" vertical="center" wrapText="1"/>
    </xf>
    <xf numFmtId="0" fontId="8" fillId="0" borderId="1" xfId="3" applyFont="1" applyFill="1" applyBorder="1" applyAlignment="1">
      <alignment horizontal="left" vertical="center" wrapText="1"/>
    </xf>
    <xf numFmtId="0" fontId="7" fillId="0" borderId="1" xfId="0" applyNumberFormat="1" applyFont="1" applyFill="1" applyBorder="1" applyAlignment="1">
      <alignment horizontal="center" vertical="center"/>
    </xf>
    <xf numFmtId="165" fontId="7" fillId="0" borderId="1" xfId="4" applyNumberFormat="1" applyFont="1" applyFill="1" applyBorder="1" applyAlignment="1">
      <alignment horizontal="center" vertical="center"/>
    </xf>
    <xf numFmtId="0" fontId="7" fillId="0" borderId="1" xfId="0" applyFont="1" applyFill="1" applyBorder="1" applyAlignment="1">
      <alignment horizontal="left" wrapText="1"/>
    </xf>
    <xf numFmtId="0" fontId="3" fillId="0" borderId="1" xfId="0" applyFont="1" applyBorder="1"/>
    <xf numFmtId="0" fontId="7" fillId="0" borderId="1" xfId="0" applyNumberFormat="1" applyFont="1" applyFill="1" applyBorder="1" applyAlignment="1">
      <alignment vertical="center" wrapText="1"/>
    </xf>
    <xf numFmtId="2" fontId="3"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right" vertical="center" wrapText="1"/>
    </xf>
    <xf numFmtId="0" fontId="7" fillId="0" borderId="1" xfId="3"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5" applyNumberFormat="1" applyFont="1" applyFill="1" applyBorder="1" applyAlignment="1">
      <alignment horizontal="right" vertical="center" wrapText="1"/>
    </xf>
    <xf numFmtId="0" fontId="10" fillId="0" borderId="1" xfId="0" applyNumberFormat="1" applyFont="1" applyFill="1" applyBorder="1" applyAlignment="1">
      <alignment horizontal="center" vertical="center"/>
    </xf>
    <xf numFmtId="0" fontId="7" fillId="0" borderId="1" xfId="3" applyNumberFormat="1" applyFont="1" applyFill="1" applyBorder="1" applyAlignment="1">
      <alignment horizontal="right" vertical="center" wrapText="1"/>
    </xf>
    <xf numFmtId="0" fontId="12" fillId="0" borderId="1" xfId="0" applyFont="1" applyFill="1" applyBorder="1" applyAlignment="1">
      <alignment horizontal="right"/>
    </xf>
    <xf numFmtId="0" fontId="5" fillId="0" borderId="1" xfId="6" applyFont="1" applyFill="1" applyBorder="1" applyAlignment="1">
      <alignment horizontal="center" vertical="center" wrapText="1"/>
    </xf>
    <xf numFmtId="0" fontId="7" fillId="0" borderId="1" xfId="6" applyFont="1" applyFill="1" applyBorder="1" applyAlignment="1">
      <alignment horizontal="left" vertical="center" wrapText="1"/>
    </xf>
    <xf numFmtId="0" fontId="8" fillId="0" borderId="1" xfId="6" applyFont="1" applyFill="1" applyBorder="1" applyAlignment="1">
      <alignment horizontal="right" vertical="center" wrapText="1"/>
    </xf>
    <xf numFmtId="0" fontId="13" fillId="0" borderId="1" xfId="0" applyFont="1" applyFill="1" applyBorder="1" applyAlignment="1">
      <alignment horizontal="right" vertical="top" wrapText="1"/>
    </xf>
    <xf numFmtId="0" fontId="10" fillId="0" borderId="1" xfId="0" applyFont="1" applyFill="1" applyBorder="1" applyAlignment="1">
      <alignment horizontal="left" vertical="top" wrapText="1"/>
    </xf>
    <xf numFmtId="0" fontId="8" fillId="0" borderId="1" xfId="7" applyFont="1" applyFill="1" applyBorder="1" applyAlignment="1">
      <alignment horizontal="right" vertical="center" wrapText="1"/>
    </xf>
    <xf numFmtId="0" fontId="7" fillId="0" borderId="1" xfId="7" applyFont="1" applyFill="1" applyBorder="1" applyAlignment="1">
      <alignment horizontal="left" vertical="center" wrapText="1"/>
    </xf>
    <xf numFmtId="0" fontId="7" fillId="0" borderId="1" xfId="3" applyFont="1" applyFill="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3" fillId="0" borderId="1" xfId="0" applyFont="1" applyBorder="1" applyAlignment="1">
      <alignment horizontal="left" wrapText="1"/>
    </xf>
    <xf numFmtId="0" fontId="8" fillId="0" borderId="1" xfId="0" applyFont="1" applyBorder="1" applyAlignment="1">
      <alignment horizontal="right" wrapText="1"/>
    </xf>
    <xf numFmtId="0" fontId="8" fillId="0" borderId="1" xfId="0" applyFont="1" applyFill="1" applyBorder="1" applyAlignment="1">
      <alignment horizontal="right" wrapText="1"/>
    </xf>
    <xf numFmtId="0" fontId="14" fillId="0" borderId="1" xfId="0" applyFont="1" applyBorder="1" applyAlignment="1">
      <alignment horizontal="right" wrapText="1"/>
    </xf>
    <xf numFmtId="0" fontId="3" fillId="0" borderId="1" xfId="0" applyFont="1" applyFill="1" applyBorder="1" applyAlignment="1">
      <alignment horizontal="left" wrapText="1"/>
    </xf>
    <xf numFmtId="0" fontId="7" fillId="0" borderId="1" xfId="0" applyFont="1" applyBorder="1" applyAlignment="1">
      <alignment horizontal="left" wrapText="1"/>
    </xf>
    <xf numFmtId="2" fontId="3" fillId="0" borderId="1" xfId="0" applyNumberFormat="1" applyFont="1" applyBorder="1" applyAlignment="1">
      <alignment horizontal="center" vertical="center" wrapText="1"/>
    </xf>
    <xf numFmtId="165" fontId="7" fillId="0" borderId="1" xfId="1" applyNumberFormat="1" applyFont="1" applyFill="1" applyBorder="1" applyAlignment="1" applyProtection="1">
      <alignment horizontal="center" vertical="center"/>
    </xf>
    <xf numFmtId="0" fontId="7" fillId="0" borderId="1" xfId="3" applyNumberFormat="1" applyFont="1" applyFill="1" applyBorder="1" applyAlignment="1">
      <alignment horizontal="center" vertical="center"/>
    </xf>
    <xf numFmtId="165" fontId="7" fillId="0" borderId="1" xfId="3" applyNumberFormat="1" applyFont="1" applyFill="1" applyBorder="1" applyAlignment="1">
      <alignment horizontal="center" vertical="center"/>
    </xf>
    <xf numFmtId="2" fontId="3" fillId="0" borderId="1" xfId="0" applyNumberFormat="1" applyFont="1" applyBorder="1"/>
    <xf numFmtId="0" fontId="7" fillId="0" borderId="1" xfId="3" applyFont="1" applyFill="1" applyBorder="1" applyAlignment="1">
      <alignment vertical="center" wrapText="1"/>
    </xf>
    <xf numFmtId="0" fontId="7" fillId="0" borderId="1" xfId="6" applyFont="1" applyFill="1" applyBorder="1" applyAlignment="1">
      <alignment horizontal="center" vertical="center"/>
    </xf>
    <xf numFmtId="165"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8" applyFont="1" applyFill="1" applyBorder="1" applyAlignment="1">
      <alignment horizontal="center" vertical="center"/>
    </xf>
    <xf numFmtId="165" fontId="7" fillId="0" borderId="1" xfId="8" applyNumberFormat="1" applyFont="1" applyFill="1" applyBorder="1" applyAlignment="1">
      <alignment horizontal="center" vertical="center"/>
    </xf>
    <xf numFmtId="0" fontId="7" fillId="0" borderId="1" xfId="3" applyFont="1" applyFill="1" applyBorder="1" applyAlignment="1">
      <alignment horizontal="center" vertical="center"/>
    </xf>
    <xf numFmtId="0" fontId="5" fillId="0" borderId="1" xfId="3" applyFont="1" applyFill="1" applyBorder="1" applyAlignment="1">
      <alignment horizontal="center" vertical="center" wrapText="1"/>
    </xf>
    <xf numFmtId="2" fontId="7" fillId="0" borderId="1" xfId="3" applyNumberFormat="1" applyFont="1" applyFill="1" applyBorder="1" applyAlignment="1">
      <alignment horizontal="center" vertical="center" wrapText="1"/>
    </xf>
    <xf numFmtId="0" fontId="7" fillId="0" borderId="1" xfId="0" applyFont="1" applyFill="1" applyBorder="1" applyAlignment="1">
      <alignment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8" fillId="0" borderId="1" xfId="5" applyFont="1" applyFill="1" applyBorder="1" applyAlignment="1">
      <alignment horizontal="right" vertical="center" wrapText="1"/>
    </xf>
    <xf numFmtId="0" fontId="2" fillId="0" borderId="1" xfId="0" applyFont="1" applyBorder="1" applyAlignment="1">
      <alignment vertical="center" wrapText="1"/>
    </xf>
    <xf numFmtId="0" fontId="2" fillId="0" borderId="0" xfId="0" applyFont="1" applyAlignment="1">
      <alignment horizontal="right"/>
    </xf>
    <xf numFmtId="0" fontId="16" fillId="0" borderId="0" xfId="0" applyFont="1"/>
    <xf numFmtId="0" fontId="3" fillId="0" borderId="0" xfId="0" applyFont="1" applyAlignment="1">
      <alignment horizontal="right"/>
    </xf>
    <xf numFmtId="0" fontId="2" fillId="2" borderId="0" xfId="0" applyFont="1" applyFill="1"/>
    <xf numFmtId="0" fontId="11" fillId="0" borderId="0" xfId="0" applyFont="1" applyAlignment="1">
      <alignment horizontal="center"/>
    </xf>
    <xf numFmtId="0" fontId="2" fillId="2" borderId="2" xfId="0" applyFont="1" applyFill="1" applyBorder="1" applyAlignment="1">
      <alignment horizontal="left"/>
    </xf>
    <xf numFmtId="0" fontId="4" fillId="2" borderId="3" xfId="0" applyFont="1" applyFill="1" applyBorder="1" applyAlignment="1">
      <alignment horizontal="center"/>
    </xf>
    <xf numFmtId="0" fontId="11" fillId="0" borderId="1" xfId="0" applyFont="1" applyBorder="1" applyAlignment="1">
      <alignment horizontal="right"/>
    </xf>
    <xf numFmtId="0" fontId="17" fillId="0" borderId="1" xfId="0" applyFont="1" applyBorder="1" applyAlignment="1">
      <alignment horizontal="right"/>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right"/>
    </xf>
    <xf numFmtId="0" fontId="11" fillId="0" borderId="2"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right" vertical="center"/>
    </xf>
  </cellXfs>
  <cellStyles count="9">
    <cellStyle name="Komats" xfId="1" builtinId="3"/>
    <cellStyle name="Normal 18" xfId="7"/>
    <cellStyle name="Normal 19" xfId="8"/>
    <cellStyle name="Normal 2" xfId="6"/>
    <cellStyle name="Normal_9908m" xfId="2"/>
    <cellStyle name="Normal_Bill x.1" xfId="5"/>
    <cellStyle name="Normal_Piensaimnieks_ I_karta_P" xfId="4"/>
    <cellStyle name="Parasts" xfId="0" builtinId="0"/>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5</xdr:col>
          <xdr:colOff>447675</xdr:colOff>
          <xdr:row>32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Koptāme!$A$21:$C$24" spid="_x0000_s3101"/>
                </a:ext>
              </a:extLst>
            </xdr:cNvPicPr>
          </xdr:nvPicPr>
          <xdr:blipFill>
            <a:blip xmlns:r="http://schemas.openxmlformats.org/officeDocument/2006/relationships" r:embed="rId1"/>
            <a:srcRect/>
            <a:stretch>
              <a:fillRect/>
            </a:stretch>
          </xdr:blipFill>
          <xdr:spPr bwMode="auto">
            <a:xfrm>
              <a:off x="0" y="5657850"/>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102</xdr:row>
          <xdr:rowOff>0</xdr:rowOff>
        </xdr:from>
        <xdr:to>
          <xdr:col>8</xdr:col>
          <xdr:colOff>133350</xdr:colOff>
          <xdr:row>109</xdr:row>
          <xdr:rowOff>152400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Koptāme!$A$20:$C$25" spid="_x0000_s4125"/>
                </a:ext>
              </a:extLst>
            </xdr:cNvPicPr>
          </xdr:nvPicPr>
          <xdr:blipFill>
            <a:blip xmlns:r="http://schemas.openxmlformats.org/officeDocument/2006/relationships" r:embed="rId1"/>
            <a:srcRect/>
            <a:stretch>
              <a:fillRect/>
            </a:stretch>
          </xdr:blipFill>
          <xdr:spPr bwMode="auto">
            <a:xfrm>
              <a:off x="0" y="22755225"/>
              <a:ext cx="6086475" cy="1419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90</xdr:row>
          <xdr:rowOff>0</xdr:rowOff>
        </xdr:from>
        <xdr:to>
          <xdr:col>8</xdr:col>
          <xdr:colOff>133350</xdr:colOff>
          <xdr:row>95</xdr:row>
          <xdr:rowOff>152400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Koptāme!$A$21:$C$24" spid="_x0000_s5148"/>
                </a:ext>
              </a:extLst>
            </xdr:cNvPicPr>
          </xdr:nvPicPr>
          <xdr:blipFill>
            <a:blip xmlns:r="http://schemas.openxmlformats.org/officeDocument/2006/relationships" r:embed="rId1"/>
            <a:srcRect/>
            <a:stretch>
              <a:fillRect/>
            </a:stretch>
          </xdr:blipFill>
          <xdr:spPr bwMode="auto">
            <a:xfrm>
              <a:off x="0" y="21021675"/>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8</xdr:col>
          <xdr:colOff>133350</xdr:colOff>
          <xdr:row>67</xdr:row>
          <xdr:rowOff>152400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Koptāme!$A$21:$C$24" spid="_x0000_s6171"/>
                </a:ext>
              </a:extLst>
            </xdr:cNvPicPr>
          </xdr:nvPicPr>
          <xdr:blipFill>
            <a:blip xmlns:r="http://schemas.openxmlformats.org/officeDocument/2006/relationships" r:embed="rId1"/>
            <a:srcRect/>
            <a:stretch>
              <a:fillRect/>
            </a:stretch>
          </xdr:blipFill>
          <xdr:spPr bwMode="auto">
            <a:xfrm>
              <a:off x="0" y="14563725"/>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8</xdr:col>
          <xdr:colOff>47625</xdr:colOff>
          <xdr:row>39</xdr:row>
          <xdr:rowOff>152400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a:extLst>
                <a:ext uri="{84589F7E-364E-4C9E-8A38-B11213B215E9}">
                  <a14:cameraTool cellRange="Koptāme!$A$21:$C$24" spid="_x0000_s1051"/>
                </a:ext>
              </a:extLst>
            </xdr:cNvPicPr>
          </xdr:nvPicPr>
          <xdr:blipFill>
            <a:blip xmlns:r="http://schemas.openxmlformats.org/officeDocument/2006/relationships" r:embed="rId1"/>
            <a:srcRect/>
            <a:stretch>
              <a:fillRect/>
            </a:stretch>
          </xdr:blipFill>
          <xdr:spPr bwMode="auto">
            <a:xfrm>
              <a:off x="0" y="7429500"/>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8</xdr:col>
          <xdr:colOff>133350</xdr:colOff>
          <xdr:row>58</xdr:row>
          <xdr:rowOff>152400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Koptāme!$A$21:$C$24" spid="_x0000_s7194"/>
                </a:ext>
              </a:extLst>
            </xdr:cNvPicPr>
          </xdr:nvPicPr>
          <xdr:blipFill>
            <a:blip xmlns:r="http://schemas.openxmlformats.org/officeDocument/2006/relationships" r:embed="rId1"/>
            <a:srcRect/>
            <a:stretch>
              <a:fillRect/>
            </a:stretch>
          </xdr:blipFill>
          <xdr:spPr bwMode="auto">
            <a:xfrm>
              <a:off x="0" y="12687300"/>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8</xdr:col>
          <xdr:colOff>190500</xdr:colOff>
          <xdr:row>38</xdr:row>
          <xdr:rowOff>152400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Koptāme!$A$21:$C$24" spid="_x0000_s8219"/>
                </a:ext>
              </a:extLst>
            </xdr:cNvPicPr>
          </xdr:nvPicPr>
          <xdr:blipFill>
            <a:blip xmlns:r="http://schemas.openxmlformats.org/officeDocument/2006/relationships" r:embed="rId1"/>
            <a:srcRect/>
            <a:stretch>
              <a:fillRect/>
            </a:stretch>
          </xdr:blipFill>
          <xdr:spPr bwMode="auto">
            <a:xfrm>
              <a:off x="0" y="7677150"/>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8</xdr:col>
          <xdr:colOff>133350</xdr:colOff>
          <xdr:row>39</xdr:row>
          <xdr:rowOff>152400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Koptāme!$A$21:$C$24" spid="_x0000_s9243"/>
                </a:ext>
              </a:extLst>
            </xdr:cNvPicPr>
          </xdr:nvPicPr>
          <xdr:blipFill>
            <a:blip xmlns:r="http://schemas.openxmlformats.org/officeDocument/2006/relationships" r:embed="rId1"/>
            <a:srcRect/>
            <a:stretch>
              <a:fillRect/>
            </a:stretch>
          </xdr:blipFill>
          <xdr:spPr bwMode="auto">
            <a:xfrm>
              <a:off x="0" y="9877425"/>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8</xdr:col>
          <xdr:colOff>133350</xdr:colOff>
          <xdr:row>56</xdr:row>
          <xdr:rowOff>152400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a:extLst>
                <a:ext uri="{84589F7E-364E-4C9E-8A38-B11213B215E9}">
                  <a14:cameraTool cellRange="Koptāme!$A$21:$C$24" spid="_x0000_s10267"/>
                </a:ext>
              </a:extLst>
            </xdr:cNvPicPr>
          </xdr:nvPicPr>
          <xdr:blipFill>
            <a:blip xmlns:r="http://schemas.openxmlformats.org/officeDocument/2006/relationships" r:embed="rId1"/>
            <a:srcRect/>
            <a:stretch>
              <a:fillRect/>
            </a:stretch>
          </xdr:blipFill>
          <xdr:spPr bwMode="auto">
            <a:xfrm>
              <a:off x="0" y="12658725"/>
              <a:ext cx="608647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E16" sqref="E16"/>
    </sheetView>
  </sheetViews>
  <sheetFormatPr defaultRowHeight="14.25" x14ac:dyDescent="0.2"/>
  <cols>
    <col min="1" max="1" width="14.85546875" style="1" customWidth="1"/>
    <col min="2" max="2" width="53.7109375" style="1" customWidth="1"/>
    <col min="3" max="3" width="22.5703125" style="1" customWidth="1"/>
    <col min="4" max="16384" width="9.140625" style="1"/>
  </cols>
  <sheetData>
    <row r="2" spans="1:3" x14ac:dyDescent="0.2">
      <c r="C2" s="1" t="s">
        <v>372</v>
      </c>
    </row>
    <row r="3" spans="1:3" ht="48.75" customHeight="1" x14ac:dyDescent="0.2">
      <c r="C3" s="73" t="s">
        <v>369</v>
      </c>
    </row>
    <row r="4" spans="1:3" x14ac:dyDescent="0.2">
      <c r="C4" s="75" t="s">
        <v>368</v>
      </c>
    </row>
    <row r="5" spans="1:3" ht="29.25" customHeight="1" x14ac:dyDescent="0.2">
      <c r="C5" s="73" t="s">
        <v>370</v>
      </c>
    </row>
    <row r="6" spans="1:3" ht="36.75" customHeight="1" x14ac:dyDescent="0.2">
      <c r="C6" s="73" t="s">
        <v>371</v>
      </c>
    </row>
    <row r="7" spans="1:3" ht="75.75" customHeight="1" x14ac:dyDescent="0.2"/>
    <row r="8" spans="1:3" ht="15" x14ac:dyDescent="0.25">
      <c r="A8" s="77" t="s">
        <v>367</v>
      </c>
      <c r="B8" s="77"/>
      <c r="C8" s="77"/>
    </row>
    <row r="11" spans="1:3" x14ac:dyDescent="0.2">
      <c r="A11" s="74" t="s">
        <v>1</v>
      </c>
    </row>
    <row r="12" spans="1:3" x14ac:dyDescent="0.2">
      <c r="A12" s="74" t="s">
        <v>2</v>
      </c>
    </row>
    <row r="13" spans="1:3" x14ac:dyDescent="0.2">
      <c r="A13" s="74" t="s">
        <v>3</v>
      </c>
    </row>
    <row r="14" spans="1:3" x14ac:dyDescent="0.2">
      <c r="A14" s="74" t="s">
        <v>384</v>
      </c>
    </row>
    <row r="20" spans="1:4" x14ac:dyDescent="0.2">
      <c r="A20" s="76"/>
      <c r="B20" s="76"/>
      <c r="C20" s="76"/>
      <c r="D20" s="76"/>
    </row>
    <row r="21" spans="1:4" x14ac:dyDescent="0.2">
      <c r="A21" s="76" t="s">
        <v>19</v>
      </c>
      <c r="B21" s="78"/>
      <c r="C21" s="78"/>
      <c r="D21" s="76"/>
    </row>
    <row r="22" spans="1:4" ht="9.75" customHeight="1" x14ac:dyDescent="0.2">
      <c r="A22" s="76"/>
      <c r="B22" s="79" t="s">
        <v>373</v>
      </c>
      <c r="C22" s="79"/>
      <c r="D22" s="76"/>
    </row>
    <row r="23" spans="1:4" ht="23.25" customHeight="1" x14ac:dyDescent="0.2">
      <c r="A23" s="76" t="s">
        <v>374</v>
      </c>
      <c r="B23" s="78"/>
      <c r="C23" s="78"/>
      <c r="D23" s="76"/>
    </row>
    <row r="24" spans="1:4" ht="35.25" customHeight="1" x14ac:dyDescent="0.2">
      <c r="A24" s="76" t="s">
        <v>380</v>
      </c>
      <c r="B24" s="76"/>
      <c r="C24" s="76"/>
      <c r="D24" s="76"/>
    </row>
    <row r="25" spans="1:4" x14ac:dyDescent="0.2">
      <c r="A25" s="76"/>
      <c r="B25" s="76"/>
      <c r="C25" s="76"/>
      <c r="D25" s="76"/>
    </row>
  </sheetData>
  <mergeCells count="4">
    <mergeCell ref="A8:C8"/>
    <mergeCell ref="B21:C21"/>
    <mergeCell ref="B22:C22"/>
    <mergeCell ref="B23:C23"/>
  </mergeCells>
  <pageMargins left="0.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49"/>
  <sheetViews>
    <sheetView tabSelected="1" topLeftCell="A34" workbookViewId="0">
      <selection activeCell="B49" sqref="B49:K49"/>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6.42578125" style="1" bestFit="1" customWidth="1"/>
    <col min="9" max="9" width="10.42578125" style="1" bestFit="1" customWidth="1"/>
    <col min="10" max="10" width="10" style="1" bestFit="1" customWidth="1"/>
    <col min="11" max="11" width="8" style="1" customWidth="1"/>
    <col min="12" max="12" width="9.28515625" style="1" bestFit="1" customWidth="1"/>
    <col min="13" max="13" width="7.42578125" style="1" bestFit="1" customWidth="1"/>
    <col min="14" max="14" width="10.42578125" style="1" bestFit="1" customWidth="1"/>
    <col min="15" max="15" width="10" style="1" bestFit="1" customWidth="1"/>
    <col min="16" max="16" width="7.42578125" style="1" bestFit="1" customWidth="1"/>
    <col min="17" max="16384" width="9.140625" style="1"/>
  </cols>
  <sheetData>
    <row r="2" spans="1:16" ht="15" x14ac:dyDescent="0.25">
      <c r="A2" s="77" t="s">
        <v>314</v>
      </c>
      <c r="B2" s="77"/>
      <c r="C2" s="77"/>
      <c r="D2" s="77"/>
      <c r="E2" s="77"/>
      <c r="F2" s="77"/>
      <c r="G2" s="77"/>
      <c r="H2" s="77"/>
      <c r="I2" s="77"/>
      <c r="J2" s="77"/>
      <c r="K2" s="77"/>
      <c r="L2" s="77"/>
      <c r="M2" s="77"/>
      <c r="N2" s="77"/>
      <c r="O2" s="77"/>
      <c r="P2" s="77"/>
    </row>
    <row r="3" spans="1:16" ht="15" x14ac:dyDescent="0.25">
      <c r="A3" s="85" t="s">
        <v>315</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&amp;P49&amp;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5" t="s">
        <v>315</v>
      </c>
      <c r="D15" s="64"/>
      <c r="E15" s="56"/>
      <c r="F15" s="24"/>
      <c r="G15" s="24"/>
      <c r="H15" s="24"/>
      <c r="I15" s="24"/>
      <c r="J15" s="24"/>
      <c r="K15" s="24"/>
      <c r="L15" s="24"/>
      <c r="M15" s="24"/>
      <c r="N15" s="24"/>
      <c r="O15" s="24"/>
      <c r="P15" s="24"/>
    </row>
    <row r="16" spans="1:16" ht="24" x14ac:dyDescent="0.2">
      <c r="A16" s="68">
        <v>2</v>
      </c>
      <c r="B16" s="22"/>
      <c r="C16" s="12" t="s">
        <v>318</v>
      </c>
      <c r="D16" s="64" t="s">
        <v>25</v>
      </c>
      <c r="E16" s="56">
        <v>2</v>
      </c>
      <c r="F16" s="24"/>
      <c r="G16" s="24"/>
      <c r="H16" s="24"/>
      <c r="I16" s="24"/>
      <c r="J16" s="24"/>
      <c r="K16" s="24">
        <f t="shared" ref="K16:K30" si="0">ROUND(H16+I16+J16,2)</f>
        <v>0</v>
      </c>
      <c r="L16" s="24">
        <f t="shared" ref="L16:L30" si="1">ROUND(E16*F16,2)</f>
        <v>0</v>
      </c>
      <c r="M16" s="24">
        <f t="shared" ref="M16:M30" si="2">ROUND(E16*H16,2)</f>
        <v>0</v>
      </c>
      <c r="N16" s="24">
        <f t="shared" ref="N16:N30" si="3">ROUND(E16*I16,2)</f>
        <v>0</v>
      </c>
      <c r="O16" s="24">
        <f t="shared" ref="O16:O30" si="4">ROUND(E16*J16,2)</f>
        <v>0</v>
      </c>
      <c r="P16" s="24">
        <f t="shared" ref="P16:P30" si="5">M16+N16+O16</f>
        <v>0</v>
      </c>
    </row>
    <row r="17" spans="1:16" x14ac:dyDescent="0.2">
      <c r="A17" s="68">
        <v>3</v>
      </c>
      <c r="B17" s="22"/>
      <c r="C17" s="12" t="s">
        <v>319</v>
      </c>
      <c r="D17" s="64" t="s">
        <v>320</v>
      </c>
      <c r="E17" s="56">
        <v>1</v>
      </c>
      <c r="F17" s="24"/>
      <c r="G17" s="24"/>
      <c r="H17" s="24"/>
      <c r="I17" s="24"/>
      <c r="J17" s="24"/>
      <c r="K17" s="24">
        <f t="shared" si="0"/>
        <v>0</v>
      </c>
      <c r="L17" s="24">
        <f t="shared" si="1"/>
        <v>0</v>
      </c>
      <c r="M17" s="24">
        <f t="shared" si="2"/>
        <v>0</v>
      </c>
      <c r="N17" s="24">
        <f t="shared" si="3"/>
        <v>0</v>
      </c>
      <c r="O17" s="24">
        <f t="shared" si="4"/>
        <v>0</v>
      </c>
      <c r="P17" s="24">
        <f t="shared" si="5"/>
        <v>0</v>
      </c>
    </row>
    <row r="18" spans="1:16" ht="36" x14ac:dyDescent="0.2">
      <c r="A18" s="68">
        <v>4</v>
      </c>
      <c r="B18" s="22"/>
      <c r="C18" s="12" t="s">
        <v>321</v>
      </c>
      <c r="D18" s="64" t="s">
        <v>31</v>
      </c>
      <c r="E18" s="56">
        <v>35</v>
      </c>
      <c r="F18" s="24"/>
      <c r="G18" s="24"/>
      <c r="H18" s="24"/>
      <c r="I18" s="24"/>
      <c r="J18" s="24"/>
      <c r="K18" s="24">
        <f t="shared" si="0"/>
        <v>0</v>
      </c>
      <c r="L18" s="24">
        <f t="shared" si="1"/>
        <v>0</v>
      </c>
      <c r="M18" s="24">
        <f t="shared" si="2"/>
        <v>0</v>
      </c>
      <c r="N18" s="24">
        <f t="shared" si="3"/>
        <v>0</v>
      </c>
      <c r="O18" s="24">
        <f t="shared" si="4"/>
        <v>0</v>
      </c>
      <c r="P18" s="24">
        <f t="shared" si="5"/>
        <v>0</v>
      </c>
    </row>
    <row r="19" spans="1:16" ht="24" x14ac:dyDescent="0.2">
      <c r="A19" s="68">
        <v>5</v>
      </c>
      <c r="B19" s="22"/>
      <c r="C19" s="51" t="s">
        <v>322</v>
      </c>
      <c r="D19" s="31" t="s">
        <v>44</v>
      </c>
      <c r="E19" s="27">
        <v>25</v>
      </c>
      <c r="F19" s="24"/>
      <c r="G19" s="24"/>
      <c r="H19" s="24"/>
      <c r="I19" s="24"/>
      <c r="J19" s="24"/>
      <c r="K19" s="24">
        <f t="shared" si="0"/>
        <v>0</v>
      </c>
      <c r="L19" s="24">
        <f t="shared" si="1"/>
        <v>0</v>
      </c>
      <c r="M19" s="24">
        <f t="shared" si="2"/>
        <v>0</v>
      </c>
      <c r="N19" s="24">
        <f t="shared" si="3"/>
        <v>0</v>
      </c>
      <c r="O19" s="24">
        <f t="shared" si="4"/>
        <v>0</v>
      </c>
      <c r="P19" s="24">
        <f t="shared" si="5"/>
        <v>0</v>
      </c>
    </row>
    <row r="20" spans="1:16" ht="36" x14ac:dyDescent="0.2">
      <c r="A20" s="68">
        <v>6</v>
      </c>
      <c r="B20" s="22"/>
      <c r="C20" s="12" t="s">
        <v>323</v>
      </c>
      <c r="D20" s="64" t="s">
        <v>27</v>
      </c>
      <c r="E20" s="56">
        <v>4.4000000000000004</v>
      </c>
      <c r="F20" s="24"/>
      <c r="G20" s="24"/>
      <c r="H20" s="24"/>
      <c r="I20" s="24"/>
      <c r="J20" s="24"/>
      <c r="K20" s="24">
        <f t="shared" si="0"/>
        <v>0</v>
      </c>
      <c r="L20" s="24">
        <f t="shared" si="1"/>
        <v>0</v>
      </c>
      <c r="M20" s="24">
        <f t="shared" si="2"/>
        <v>0</v>
      </c>
      <c r="N20" s="24">
        <f t="shared" si="3"/>
        <v>0</v>
      </c>
      <c r="O20" s="24">
        <f t="shared" si="4"/>
        <v>0</v>
      </c>
      <c r="P20" s="24">
        <f t="shared" si="5"/>
        <v>0</v>
      </c>
    </row>
    <row r="21" spans="1:16" x14ac:dyDescent="0.2">
      <c r="A21" s="68">
        <v>7</v>
      </c>
      <c r="B21" s="22"/>
      <c r="C21" s="17" t="s">
        <v>324</v>
      </c>
      <c r="D21" s="64" t="s">
        <v>27</v>
      </c>
      <c r="E21" s="56">
        <v>5.17</v>
      </c>
      <c r="F21" s="24"/>
      <c r="G21" s="24"/>
      <c r="H21" s="24"/>
      <c r="I21" s="24"/>
      <c r="J21" s="24"/>
      <c r="K21" s="24">
        <f t="shared" si="0"/>
        <v>0</v>
      </c>
      <c r="L21" s="24">
        <f t="shared" si="1"/>
        <v>0</v>
      </c>
      <c r="M21" s="24">
        <f t="shared" si="2"/>
        <v>0</v>
      </c>
      <c r="N21" s="24">
        <f t="shared" si="3"/>
        <v>0</v>
      </c>
      <c r="O21" s="24">
        <f t="shared" si="4"/>
        <v>0</v>
      </c>
      <c r="P21" s="24">
        <f t="shared" si="5"/>
        <v>0</v>
      </c>
    </row>
    <row r="22" spans="1:16" ht="36" x14ac:dyDescent="0.2">
      <c r="A22" s="68">
        <v>8</v>
      </c>
      <c r="B22" s="22"/>
      <c r="C22" s="58" t="s">
        <v>325</v>
      </c>
      <c r="D22" s="64" t="s">
        <v>27</v>
      </c>
      <c r="E22" s="56">
        <v>2.4</v>
      </c>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17" t="s">
        <v>229</v>
      </c>
      <c r="D23" s="64" t="s">
        <v>31</v>
      </c>
      <c r="E23" s="56">
        <v>25</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17" t="s">
        <v>326</v>
      </c>
      <c r="D24" s="64" t="s">
        <v>27</v>
      </c>
      <c r="E24" s="56">
        <v>2.4</v>
      </c>
      <c r="F24" s="24"/>
      <c r="G24" s="24"/>
      <c r="H24" s="24"/>
      <c r="I24" s="24"/>
      <c r="J24" s="24"/>
      <c r="K24" s="24">
        <f t="shared" si="0"/>
        <v>0</v>
      </c>
      <c r="L24" s="24">
        <f t="shared" si="1"/>
        <v>0</v>
      </c>
      <c r="M24" s="24">
        <f t="shared" si="2"/>
        <v>0</v>
      </c>
      <c r="N24" s="24">
        <f t="shared" si="3"/>
        <v>0</v>
      </c>
      <c r="O24" s="24">
        <f t="shared" si="4"/>
        <v>0</v>
      </c>
      <c r="P24" s="24">
        <f t="shared" si="5"/>
        <v>0</v>
      </c>
    </row>
    <row r="25" spans="1:16" x14ac:dyDescent="0.2">
      <c r="A25" s="68">
        <v>11</v>
      </c>
      <c r="B25" s="22"/>
      <c r="C25" s="17" t="s">
        <v>327</v>
      </c>
      <c r="D25" s="64" t="s">
        <v>31</v>
      </c>
      <c r="E25" s="56">
        <v>24</v>
      </c>
      <c r="F25" s="24"/>
      <c r="G25" s="24"/>
      <c r="H25" s="24"/>
      <c r="I25" s="24"/>
      <c r="J25" s="24"/>
      <c r="K25" s="24">
        <f t="shared" si="0"/>
        <v>0</v>
      </c>
      <c r="L25" s="24">
        <f t="shared" si="1"/>
        <v>0</v>
      </c>
      <c r="M25" s="24">
        <f t="shared" si="2"/>
        <v>0</v>
      </c>
      <c r="N25" s="24">
        <f t="shared" si="3"/>
        <v>0</v>
      </c>
      <c r="O25" s="24">
        <f t="shared" si="4"/>
        <v>0</v>
      </c>
      <c r="P25" s="24">
        <f t="shared" si="5"/>
        <v>0</v>
      </c>
    </row>
    <row r="26" spans="1:16" x14ac:dyDescent="0.2">
      <c r="A26" s="68">
        <v>12</v>
      </c>
      <c r="B26" s="22"/>
      <c r="C26" s="17" t="s">
        <v>328</v>
      </c>
      <c r="D26" s="64" t="s">
        <v>329</v>
      </c>
      <c r="E26" s="56">
        <v>1</v>
      </c>
      <c r="F26" s="24"/>
      <c r="G26" s="24"/>
      <c r="H26" s="24"/>
      <c r="I26" s="24"/>
      <c r="J26" s="24"/>
      <c r="K26" s="24">
        <f t="shared" si="0"/>
        <v>0</v>
      </c>
      <c r="L26" s="24">
        <f t="shared" si="1"/>
        <v>0</v>
      </c>
      <c r="M26" s="24">
        <f t="shared" si="2"/>
        <v>0</v>
      </c>
      <c r="N26" s="24">
        <f t="shared" si="3"/>
        <v>0</v>
      </c>
      <c r="O26" s="24">
        <f t="shared" si="4"/>
        <v>0</v>
      </c>
      <c r="P26" s="24">
        <f t="shared" si="5"/>
        <v>0</v>
      </c>
    </row>
    <row r="27" spans="1:16" ht="36" x14ac:dyDescent="0.2">
      <c r="A27" s="68">
        <v>13</v>
      </c>
      <c r="B27" s="22"/>
      <c r="C27" s="58" t="s">
        <v>330</v>
      </c>
      <c r="D27" s="64" t="s">
        <v>27</v>
      </c>
      <c r="E27" s="56">
        <v>18</v>
      </c>
      <c r="F27" s="24"/>
      <c r="G27" s="24"/>
      <c r="H27" s="24"/>
      <c r="I27" s="24"/>
      <c r="J27" s="24"/>
      <c r="K27" s="24">
        <f t="shared" si="0"/>
        <v>0</v>
      </c>
      <c r="L27" s="24">
        <f t="shared" si="1"/>
        <v>0</v>
      </c>
      <c r="M27" s="24">
        <f t="shared" si="2"/>
        <v>0</v>
      </c>
      <c r="N27" s="24">
        <f t="shared" si="3"/>
        <v>0</v>
      </c>
      <c r="O27" s="24">
        <f t="shared" si="4"/>
        <v>0</v>
      </c>
      <c r="P27" s="24">
        <f t="shared" si="5"/>
        <v>0</v>
      </c>
    </row>
    <row r="28" spans="1:16" x14ac:dyDescent="0.2">
      <c r="A28" s="68">
        <v>14</v>
      </c>
      <c r="B28" s="22"/>
      <c r="C28" s="17" t="s">
        <v>331</v>
      </c>
      <c r="D28" s="64" t="s">
        <v>27</v>
      </c>
      <c r="E28" s="56">
        <v>18</v>
      </c>
      <c r="F28" s="24"/>
      <c r="G28" s="24"/>
      <c r="H28" s="24"/>
      <c r="I28" s="24"/>
      <c r="J28" s="24"/>
      <c r="K28" s="24">
        <f t="shared" si="0"/>
        <v>0</v>
      </c>
      <c r="L28" s="24">
        <f t="shared" si="1"/>
        <v>0</v>
      </c>
      <c r="M28" s="24">
        <f t="shared" si="2"/>
        <v>0</v>
      </c>
      <c r="N28" s="24">
        <f t="shared" si="3"/>
        <v>0</v>
      </c>
      <c r="O28" s="24">
        <f t="shared" si="4"/>
        <v>0</v>
      </c>
      <c r="P28" s="24">
        <f t="shared" si="5"/>
        <v>0</v>
      </c>
    </row>
    <row r="29" spans="1:16" ht="36" x14ac:dyDescent="0.2">
      <c r="A29" s="68">
        <v>15</v>
      </c>
      <c r="B29" s="22"/>
      <c r="C29" s="12" t="s">
        <v>332</v>
      </c>
      <c r="D29" s="64" t="s">
        <v>27</v>
      </c>
      <c r="E29" s="56">
        <v>8.5</v>
      </c>
      <c r="F29" s="24"/>
      <c r="G29" s="24"/>
      <c r="H29" s="24"/>
      <c r="I29" s="24"/>
      <c r="J29" s="24"/>
      <c r="K29" s="24">
        <f t="shared" si="0"/>
        <v>0</v>
      </c>
      <c r="L29" s="24">
        <f t="shared" si="1"/>
        <v>0</v>
      </c>
      <c r="M29" s="24">
        <f t="shared" si="2"/>
        <v>0</v>
      </c>
      <c r="N29" s="24">
        <f t="shared" si="3"/>
        <v>0</v>
      </c>
      <c r="O29" s="24">
        <f t="shared" si="4"/>
        <v>0</v>
      </c>
      <c r="P29" s="24">
        <f t="shared" si="5"/>
        <v>0</v>
      </c>
    </row>
    <row r="30" spans="1:16" ht="24" x14ac:dyDescent="0.2">
      <c r="A30" s="68">
        <v>16</v>
      </c>
      <c r="B30" s="22"/>
      <c r="C30" s="17" t="s">
        <v>333</v>
      </c>
      <c r="D30" s="64" t="s">
        <v>27</v>
      </c>
      <c r="E30" s="56">
        <v>10</v>
      </c>
      <c r="F30" s="24"/>
      <c r="G30" s="24"/>
      <c r="H30" s="24"/>
      <c r="I30" s="24"/>
      <c r="J30" s="24"/>
      <c r="K30" s="24">
        <f t="shared" si="0"/>
        <v>0</v>
      </c>
      <c r="L30" s="24">
        <f t="shared" si="1"/>
        <v>0</v>
      </c>
      <c r="M30" s="24">
        <f t="shared" si="2"/>
        <v>0</v>
      </c>
      <c r="N30" s="24">
        <f t="shared" si="3"/>
        <v>0</v>
      </c>
      <c r="O30" s="24">
        <f t="shared" si="4"/>
        <v>0</v>
      </c>
      <c r="P30" s="24">
        <f t="shared" si="5"/>
        <v>0</v>
      </c>
    </row>
    <row r="31" spans="1:16" ht="36" x14ac:dyDescent="0.2">
      <c r="A31" s="68">
        <v>17</v>
      </c>
      <c r="B31" s="22"/>
      <c r="C31" s="12" t="s">
        <v>334</v>
      </c>
      <c r="D31" s="64" t="s">
        <v>27</v>
      </c>
      <c r="E31" s="56">
        <v>0.6</v>
      </c>
      <c r="F31" s="24"/>
      <c r="G31" s="24"/>
      <c r="H31" s="24"/>
      <c r="I31" s="24"/>
      <c r="J31" s="24"/>
      <c r="K31" s="24">
        <f t="shared" ref="K31:K47" si="6">ROUND(H31+I31+J31,2)</f>
        <v>0</v>
      </c>
      <c r="L31" s="24">
        <f t="shared" ref="L31:L47" si="7">ROUND(E31*F31,2)</f>
        <v>0</v>
      </c>
      <c r="M31" s="24">
        <f t="shared" ref="M31:M47" si="8">ROUND(E31*H31,2)</f>
        <v>0</v>
      </c>
      <c r="N31" s="24">
        <f t="shared" ref="N31:N47" si="9">ROUND(E31*I31,2)</f>
        <v>0</v>
      </c>
      <c r="O31" s="24">
        <f t="shared" ref="O31:O47" si="10">ROUND(E31*J31,2)</f>
        <v>0</v>
      </c>
      <c r="P31" s="24">
        <f t="shared" ref="P31:P47" si="11">M31+N31+O31</f>
        <v>0</v>
      </c>
    </row>
    <row r="32" spans="1:16" x14ac:dyDescent="0.2">
      <c r="A32" s="68">
        <v>18</v>
      </c>
      <c r="B32" s="22"/>
      <c r="C32" s="17" t="s">
        <v>335</v>
      </c>
      <c r="D32" s="64" t="s">
        <v>31</v>
      </c>
      <c r="E32" s="56">
        <v>1.2</v>
      </c>
      <c r="F32" s="24"/>
      <c r="G32" s="24"/>
      <c r="H32" s="24"/>
      <c r="I32" s="24"/>
      <c r="J32" s="24"/>
      <c r="K32" s="24">
        <f t="shared" si="6"/>
        <v>0</v>
      </c>
      <c r="L32" s="24">
        <f t="shared" si="7"/>
        <v>0</v>
      </c>
      <c r="M32" s="24">
        <f t="shared" si="8"/>
        <v>0</v>
      </c>
      <c r="N32" s="24">
        <f t="shared" si="9"/>
        <v>0</v>
      </c>
      <c r="O32" s="24">
        <f t="shared" si="10"/>
        <v>0</v>
      </c>
      <c r="P32" s="24">
        <f t="shared" si="11"/>
        <v>0</v>
      </c>
    </row>
    <row r="33" spans="1:16" x14ac:dyDescent="0.2">
      <c r="A33" s="68">
        <v>19</v>
      </c>
      <c r="B33" s="22"/>
      <c r="C33" s="17" t="s">
        <v>336</v>
      </c>
      <c r="D33" s="64" t="s">
        <v>27</v>
      </c>
      <c r="E33" s="56">
        <v>0.6</v>
      </c>
      <c r="F33" s="24"/>
      <c r="G33" s="24"/>
      <c r="H33" s="24"/>
      <c r="I33" s="24"/>
      <c r="J33" s="24"/>
      <c r="K33" s="24">
        <f t="shared" si="6"/>
        <v>0</v>
      </c>
      <c r="L33" s="24">
        <f t="shared" si="7"/>
        <v>0</v>
      </c>
      <c r="M33" s="24">
        <f t="shared" si="8"/>
        <v>0</v>
      </c>
      <c r="N33" s="24">
        <f t="shared" si="9"/>
        <v>0</v>
      </c>
      <c r="O33" s="24">
        <f t="shared" si="10"/>
        <v>0</v>
      </c>
      <c r="P33" s="24">
        <f t="shared" si="11"/>
        <v>0</v>
      </c>
    </row>
    <row r="34" spans="1:16" x14ac:dyDescent="0.2">
      <c r="A34" s="68">
        <v>20</v>
      </c>
      <c r="B34" s="22"/>
      <c r="C34" s="17" t="s">
        <v>337</v>
      </c>
      <c r="D34" s="64" t="s">
        <v>31</v>
      </c>
      <c r="E34" s="56">
        <v>6</v>
      </c>
      <c r="F34" s="24"/>
      <c r="G34" s="24"/>
      <c r="H34" s="24"/>
      <c r="I34" s="24"/>
      <c r="J34" s="24"/>
      <c r="K34" s="24">
        <f t="shared" si="6"/>
        <v>0</v>
      </c>
      <c r="L34" s="24">
        <f t="shared" si="7"/>
        <v>0</v>
      </c>
      <c r="M34" s="24">
        <f t="shared" si="8"/>
        <v>0</v>
      </c>
      <c r="N34" s="24">
        <f t="shared" si="9"/>
        <v>0</v>
      </c>
      <c r="O34" s="24">
        <f t="shared" si="10"/>
        <v>0</v>
      </c>
      <c r="P34" s="24">
        <f t="shared" si="11"/>
        <v>0</v>
      </c>
    </row>
    <row r="35" spans="1:16" x14ac:dyDescent="0.2">
      <c r="A35" s="68">
        <v>21</v>
      </c>
      <c r="B35" s="22"/>
      <c r="C35" s="17" t="s">
        <v>328</v>
      </c>
      <c r="D35" s="64" t="s">
        <v>329</v>
      </c>
      <c r="E35" s="56">
        <v>1</v>
      </c>
      <c r="F35" s="24"/>
      <c r="G35" s="24"/>
      <c r="H35" s="24"/>
      <c r="I35" s="24"/>
      <c r="J35" s="24"/>
      <c r="K35" s="24">
        <f t="shared" si="6"/>
        <v>0</v>
      </c>
      <c r="L35" s="24">
        <f t="shared" si="7"/>
        <v>0</v>
      </c>
      <c r="M35" s="24">
        <f t="shared" si="8"/>
        <v>0</v>
      </c>
      <c r="N35" s="24">
        <f t="shared" si="9"/>
        <v>0</v>
      </c>
      <c r="O35" s="24">
        <f t="shared" si="10"/>
        <v>0</v>
      </c>
      <c r="P35" s="24">
        <f t="shared" si="11"/>
        <v>0</v>
      </c>
    </row>
    <row r="36" spans="1:16" ht="24" x14ac:dyDescent="0.2">
      <c r="A36" s="68">
        <v>22</v>
      </c>
      <c r="B36" s="22"/>
      <c r="C36" s="12" t="s">
        <v>338</v>
      </c>
      <c r="D36" s="64" t="s">
        <v>31</v>
      </c>
      <c r="E36" s="56">
        <v>6.02</v>
      </c>
      <c r="F36" s="24"/>
      <c r="G36" s="24"/>
      <c r="H36" s="24"/>
      <c r="I36" s="24"/>
      <c r="J36" s="24"/>
      <c r="K36" s="24">
        <f t="shared" si="6"/>
        <v>0</v>
      </c>
      <c r="L36" s="24">
        <f t="shared" si="7"/>
        <v>0</v>
      </c>
      <c r="M36" s="24">
        <f t="shared" si="8"/>
        <v>0</v>
      </c>
      <c r="N36" s="24">
        <f t="shared" si="9"/>
        <v>0</v>
      </c>
      <c r="O36" s="24">
        <f t="shared" si="10"/>
        <v>0</v>
      </c>
      <c r="P36" s="24">
        <f t="shared" si="11"/>
        <v>0</v>
      </c>
    </row>
    <row r="37" spans="1:16" ht="24" x14ac:dyDescent="0.2">
      <c r="A37" s="68">
        <v>23</v>
      </c>
      <c r="B37" s="22"/>
      <c r="C37" s="12" t="s">
        <v>339</v>
      </c>
      <c r="D37" s="64" t="s">
        <v>23</v>
      </c>
      <c r="E37" s="56">
        <v>18.579999999999998</v>
      </c>
      <c r="F37" s="24"/>
      <c r="G37" s="24"/>
      <c r="H37" s="24"/>
      <c r="I37" s="24"/>
      <c r="J37" s="24"/>
      <c r="K37" s="24">
        <f t="shared" si="6"/>
        <v>0</v>
      </c>
      <c r="L37" s="24">
        <f t="shared" si="7"/>
        <v>0</v>
      </c>
      <c r="M37" s="24">
        <f t="shared" si="8"/>
        <v>0</v>
      </c>
      <c r="N37" s="24">
        <f t="shared" si="9"/>
        <v>0</v>
      </c>
      <c r="O37" s="24">
        <f t="shared" si="10"/>
        <v>0</v>
      </c>
      <c r="P37" s="24">
        <f t="shared" si="11"/>
        <v>0</v>
      </c>
    </row>
    <row r="38" spans="1:16" ht="24" x14ac:dyDescent="0.2">
      <c r="A38" s="68">
        <v>24</v>
      </c>
      <c r="B38" s="22"/>
      <c r="C38" s="17" t="s">
        <v>340</v>
      </c>
      <c r="D38" s="64" t="s">
        <v>23</v>
      </c>
      <c r="E38" s="56">
        <v>18.579999999999998</v>
      </c>
      <c r="F38" s="24"/>
      <c r="G38" s="24"/>
      <c r="H38" s="24"/>
      <c r="I38" s="24"/>
      <c r="J38" s="24"/>
      <c r="K38" s="24">
        <f t="shared" si="6"/>
        <v>0</v>
      </c>
      <c r="L38" s="24">
        <f t="shared" si="7"/>
        <v>0</v>
      </c>
      <c r="M38" s="24">
        <f t="shared" si="8"/>
        <v>0</v>
      </c>
      <c r="N38" s="24">
        <f t="shared" si="9"/>
        <v>0</v>
      </c>
      <c r="O38" s="24">
        <f t="shared" si="10"/>
        <v>0</v>
      </c>
      <c r="P38" s="24">
        <f t="shared" si="11"/>
        <v>0</v>
      </c>
    </row>
    <row r="39" spans="1:16" ht="24" x14ac:dyDescent="0.2">
      <c r="A39" s="68">
        <v>25</v>
      </c>
      <c r="B39" s="22"/>
      <c r="C39" s="58" t="s">
        <v>341</v>
      </c>
      <c r="D39" s="64" t="s">
        <v>27</v>
      </c>
      <c r="E39" s="56">
        <v>1.2</v>
      </c>
      <c r="F39" s="24"/>
      <c r="G39" s="24"/>
      <c r="H39" s="24"/>
      <c r="I39" s="24"/>
      <c r="J39" s="24"/>
      <c r="K39" s="24">
        <f t="shared" si="6"/>
        <v>0</v>
      </c>
      <c r="L39" s="24">
        <f t="shared" si="7"/>
        <v>0</v>
      </c>
      <c r="M39" s="24">
        <f t="shared" si="8"/>
        <v>0</v>
      </c>
      <c r="N39" s="24">
        <f t="shared" si="9"/>
        <v>0</v>
      </c>
      <c r="O39" s="24">
        <f t="shared" si="10"/>
        <v>0</v>
      </c>
      <c r="P39" s="24">
        <f t="shared" si="11"/>
        <v>0</v>
      </c>
    </row>
    <row r="40" spans="1:16" x14ac:dyDescent="0.2">
      <c r="A40" s="68">
        <v>26</v>
      </c>
      <c r="B40" s="22"/>
      <c r="C40" s="17" t="s">
        <v>342</v>
      </c>
      <c r="D40" s="64" t="s">
        <v>27</v>
      </c>
      <c r="E40" s="56">
        <v>1.2</v>
      </c>
      <c r="F40" s="24"/>
      <c r="G40" s="24"/>
      <c r="H40" s="24"/>
      <c r="I40" s="24"/>
      <c r="J40" s="24"/>
      <c r="K40" s="24">
        <f t="shared" si="6"/>
        <v>0</v>
      </c>
      <c r="L40" s="24">
        <f t="shared" si="7"/>
        <v>0</v>
      </c>
      <c r="M40" s="24">
        <f t="shared" si="8"/>
        <v>0</v>
      </c>
      <c r="N40" s="24">
        <f t="shared" si="9"/>
        <v>0</v>
      </c>
      <c r="O40" s="24">
        <f t="shared" si="10"/>
        <v>0</v>
      </c>
      <c r="P40" s="24">
        <f t="shared" si="11"/>
        <v>0</v>
      </c>
    </row>
    <row r="41" spans="1:16" x14ac:dyDescent="0.2">
      <c r="A41" s="68">
        <v>27</v>
      </c>
      <c r="B41" s="22"/>
      <c r="C41" s="58" t="s">
        <v>343</v>
      </c>
      <c r="D41" s="64" t="s">
        <v>31</v>
      </c>
      <c r="E41" s="56">
        <v>33.03</v>
      </c>
      <c r="F41" s="24"/>
      <c r="G41" s="24"/>
      <c r="H41" s="24"/>
      <c r="I41" s="24"/>
      <c r="J41" s="24"/>
      <c r="K41" s="24">
        <f t="shared" si="6"/>
        <v>0</v>
      </c>
      <c r="L41" s="24">
        <f t="shared" si="7"/>
        <v>0</v>
      </c>
      <c r="M41" s="24">
        <f t="shared" si="8"/>
        <v>0</v>
      </c>
      <c r="N41" s="24">
        <f t="shared" si="9"/>
        <v>0</v>
      </c>
      <c r="O41" s="24">
        <f t="shared" si="10"/>
        <v>0</v>
      </c>
      <c r="P41" s="24">
        <f t="shared" si="11"/>
        <v>0</v>
      </c>
    </row>
    <row r="42" spans="1:16" x14ac:dyDescent="0.2">
      <c r="A42" s="68">
        <v>28</v>
      </c>
      <c r="B42" s="22"/>
      <c r="C42" s="17" t="s">
        <v>377</v>
      </c>
      <c r="D42" s="64" t="s">
        <v>31</v>
      </c>
      <c r="E42" s="56">
        <v>35</v>
      </c>
      <c r="F42" s="24"/>
      <c r="G42" s="24"/>
      <c r="H42" s="24"/>
      <c r="I42" s="24"/>
      <c r="J42" s="24"/>
      <c r="K42" s="24">
        <f t="shared" si="6"/>
        <v>0</v>
      </c>
      <c r="L42" s="24">
        <f t="shared" si="7"/>
        <v>0</v>
      </c>
      <c r="M42" s="24">
        <f t="shared" si="8"/>
        <v>0</v>
      </c>
      <c r="N42" s="24">
        <f t="shared" si="9"/>
        <v>0</v>
      </c>
      <c r="O42" s="24">
        <f t="shared" si="10"/>
        <v>0</v>
      </c>
      <c r="P42" s="24">
        <f t="shared" si="11"/>
        <v>0</v>
      </c>
    </row>
    <row r="43" spans="1:16" x14ac:dyDescent="0.2">
      <c r="A43" s="68">
        <v>29</v>
      </c>
      <c r="B43" s="22"/>
      <c r="C43" s="12" t="s">
        <v>344</v>
      </c>
      <c r="D43" s="64" t="s">
        <v>23</v>
      </c>
      <c r="E43" s="56">
        <v>5</v>
      </c>
      <c r="F43" s="24"/>
      <c r="G43" s="24"/>
      <c r="H43" s="24"/>
      <c r="I43" s="24"/>
      <c r="J43" s="24"/>
      <c r="K43" s="24">
        <f t="shared" si="6"/>
        <v>0</v>
      </c>
      <c r="L43" s="24">
        <f t="shared" si="7"/>
        <v>0</v>
      </c>
      <c r="M43" s="24">
        <f t="shared" si="8"/>
        <v>0</v>
      </c>
      <c r="N43" s="24">
        <f t="shared" si="9"/>
        <v>0</v>
      </c>
      <c r="O43" s="24">
        <f t="shared" si="10"/>
        <v>0</v>
      </c>
      <c r="P43" s="24">
        <f t="shared" si="11"/>
        <v>0</v>
      </c>
    </row>
    <row r="44" spans="1:16" x14ac:dyDescent="0.2">
      <c r="A44" s="68">
        <v>30</v>
      </c>
      <c r="B44" s="22"/>
      <c r="C44" s="15" t="s">
        <v>345</v>
      </c>
      <c r="D44" s="64" t="s">
        <v>27</v>
      </c>
      <c r="E44" s="56">
        <v>0.3</v>
      </c>
      <c r="F44" s="24"/>
      <c r="G44" s="24"/>
      <c r="H44" s="24"/>
      <c r="I44" s="24"/>
      <c r="J44" s="24"/>
      <c r="K44" s="24">
        <f t="shared" si="6"/>
        <v>0</v>
      </c>
      <c r="L44" s="24">
        <f t="shared" si="7"/>
        <v>0</v>
      </c>
      <c r="M44" s="24">
        <f t="shared" si="8"/>
        <v>0</v>
      </c>
      <c r="N44" s="24">
        <f t="shared" si="9"/>
        <v>0</v>
      </c>
      <c r="O44" s="24">
        <f t="shared" si="10"/>
        <v>0</v>
      </c>
      <c r="P44" s="24">
        <f t="shared" si="11"/>
        <v>0</v>
      </c>
    </row>
    <row r="45" spans="1:16" x14ac:dyDescent="0.2">
      <c r="A45" s="68">
        <v>31</v>
      </c>
      <c r="B45" s="22"/>
      <c r="C45" s="71" t="s">
        <v>346</v>
      </c>
      <c r="D45" s="31" t="s">
        <v>25</v>
      </c>
      <c r="E45" s="56">
        <v>5</v>
      </c>
      <c r="F45" s="24"/>
      <c r="G45" s="24"/>
      <c r="H45" s="24"/>
      <c r="I45" s="24"/>
      <c r="J45" s="24"/>
      <c r="K45" s="24">
        <f t="shared" si="6"/>
        <v>0</v>
      </c>
      <c r="L45" s="24">
        <f t="shared" si="7"/>
        <v>0</v>
      </c>
      <c r="M45" s="24">
        <f t="shared" si="8"/>
        <v>0</v>
      </c>
      <c r="N45" s="24">
        <f t="shared" si="9"/>
        <v>0</v>
      </c>
      <c r="O45" s="24">
        <f t="shared" si="10"/>
        <v>0</v>
      </c>
      <c r="P45" s="24">
        <f t="shared" si="11"/>
        <v>0</v>
      </c>
    </row>
    <row r="46" spans="1:16" x14ac:dyDescent="0.2">
      <c r="A46" s="68">
        <v>32</v>
      </c>
      <c r="B46" s="22"/>
      <c r="C46" s="71" t="s">
        <v>347</v>
      </c>
      <c r="D46" s="31" t="s">
        <v>27</v>
      </c>
      <c r="E46" s="56">
        <v>0.1</v>
      </c>
      <c r="F46" s="24"/>
      <c r="G46" s="24"/>
      <c r="H46" s="24"/>
      <c r="I46" s="24"/>
      <c r="J46" s="24"/>
      <c r="K46" s="24">
        <f t="shared" si="6"/>
        <v>0</v>
      </c>
      <c r="L46" s="24">
        <f t="shared" si="7"/>
        <v>0</v>
      </c>
      <c r="M46" s="24">
        <f t="shared" si="8"/>
        <v>0</v>
      </c>
      <c r="N46" s="24">
        <f t="shared" si="9"/>
        <v>0</v>
      </c>
      <c r="O46" s="24">
        <f t="shared" si="10"/>
        <v>0</v>
      </c>
      <c r="P46" s="24">
        <f t="shared" si="11"/>
        <v>0</v>
      </c>
    </row>
    <row r="47" spans="1:16" x14ac:dyDescent="0.2">
      <c r="A47" s="68">
        <v>33</v>
      </c>
      <c r="B47" s="22"/>
      <c r="C47" s="12" t="s">
        <v>348</v>
      </c>
      <c r="D47" s="64" t="s">
        <v>31</v>
      </c>
      <c r="E47" s="56">
        <v>2.38</v>
      </c>
      <c r="F47" s="24"/>
      <c r="G47" s="24"/>
      <c r="H47" s="24"/>
      <c r="I47" s="24"/>
      <c r="J47" s="24"/>
      <c r="K47" s="24">
        <f t="shared" si="6"/>
        <v>0</v>
      </c>
      <c r="L47" s="24">
        <f t="shared" si="7"/>
        <v>0</v>
      </c>
      <c r="M47" s="24">
        <f t="shared" si="8"/>
        <v>0</v>
      </c>
      <c r="N47" s="24">
        <f t="shared" si="9"/>
        <v>0</v>
      </c>
      <c r="O47" s="24">
        <f t="shared" si="10"/>
        <v>0</v>
      </c>
      <c r="P47" s="24">
        <f t="shared" si="11"/>
        <v>0</v>
      </c>
    </row>
    <row r="48" spans="1:16" x14ac:dyDescent="0.2">
      <c r="A48" s="68">
        <v>34</v>
      </c>
      <c r="B48" s="22"/>
      <c r="C48" s="17" t="s">
        <v>349</v>
      </c>
      <c r="D48" s="64" t="s">
        <v>31</v>
      </c>
      <c r="E48" s="56">
        <v>2.5</v>
      </c>
      <c r="F48" s="24"/>
      <c r="G48" s="24"/>
      <c r="H48" s="24"/>
      <c r="I48" s="24"/>
      <c r="J48" s="24"/>
      <c r="K48" s="24">
        <f t="shared" ref="K48" si="12">ROUND(H48+I48+J48,2)</f>
        <v>0</v>
      </c>
      <c r="L48" s="24">
        <f t="shared" ref="L48" si="13">ROUND(E48*F48,2)</f>
        <v>0</v>
      </c>
      <c r="M48" s="24">
        <f t="shared" ref="M48" si="14">ROUND(E48*H48,2)</f>
        <v>0</v>
      </c>
      <c r="N48" s="24">
        <f t="shared" ref="N48" si="15">ROUND(E48*I48,2)</f>
        <v>0</v>
      </c>
      <c r="O48" s="24">
        <f t="shared" ref="O48" si="16">ROUND(E48*J48,2)</f>
        <v>0</v>
      </c>
      <c r="P48" s="24">
        <f t="shared" ref="P48" si="17">M48+N48+O48</f>
        <v>0</v>
      </c>
    </row>
    <row r="49" spans="1:16" x14ac:dyDescent="0.2">
      <c r="A49" s="4"/>
      <c r="B49" s="87" t="s">
        <v>386</v>
      </c>
      <c r="C49" s="87"/>
      <c r="D49" s="87"/>
      <c r="E49" s="87"/>
      <c r="F49" s="87"/>
      <c r="G49" s="87"/>
      <c r="H49" s="87"/>
      <c r="I49" s="87"/>
      <c r="J49" s="87"/>
      <c r="K49" s="87"/>
      <c r="L49" s="24">
        <f>SUM(L15:L48)</f>
        <v>0</v>
      </c>
      <c r="M49" s="24">
        <f>SUM(M15:M48)</f>
        <v>0</v>
      </c>
      <c r="N49" s="24">
        <f>SUM(N15:N48)</f>
        <v>0</v>
      </c>
      <c r="O49" s="24">
        <f>SUM(O15:O48)</f>
        <v>0</v>
      </c>
      <c r="P49" s="24">
        <f>SUM(P15:P48)</f>
        <v>0</v>
      </c>
    </row>
  </sheetData>
  <mergeCells count="10">
    <mergeCell ref="B49:K49"/>
    <mergeCell ref="A2:P2"/>
    <mergeCell ref="A3:P3"/>
    <mergeCell ref="A13:A14"/>
    <mergeCell ref="B13:B14"/>
    <mergeCell ref="C13:C14"/>
    <mergeCell ref="D13:D14"/>
    <mergeCell ref="E13:E14"/>
    <mergeCell ref="F13:K13"/>
    <mergeCell ref="L13:P13"/>
  </mergeCells>
  <pageMargins left="0.23622047244094491" right="0.23622047244094491" top="0.74803149606299213" bottom="0.48" header="0.31496062992125984" footer="0.31496062992125984"/>
  <pageSetup paperSize="9" scale="88"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6"/>
  <sheetViews>
    <sheetView topLeftCell="A4" workbookViewId="0">
      <selection activeCell="G27" sqref="G27"/>
    </sheetView>
  </sheetViews>
  <sheetFormatPr defaultRowHeight="14.25" x14ac:dyDescent="0.2"/>
  <cols>
    <col min="1" max="2" width="9.140625" style="1"/>
    <col min="3" max="3" width="41.42578125" style="1" customWidth="1"/>
    <col min="4" max="4" width="13.140625" style="1" customWidth="1"/>
    <col min="5" max="5" width="11.7109375" style="1" customWidth="1"/>
    <col min="6" max="6" width="16.28515625" style="1" customWidth="1"/>
    <col min="7" max="7" width="12" style="1" customWidth="1"/>
    <col min="8" max="8" width="13.7109375" style="1" customWidth="1"/>
    <col min="9" max="16384" width="9.140625" style="1"/>
  </cols>
  <sheetData>
    <row r="2" spans="1:8" ht="15" x14ac:dyDescent="0.25">
      <c r="A2" s="77" t="s">
        <v>350</v>
      </c>
      <c r="B2" s="77"/>
      <c r="C2" s="77"/>
      <c r="D2" s="77"/>
      <c r="E2" s="77"/>
      <c r="F2" s="77"/>
      <c r="G2" s="77"/>
      <c r="H2" s="77"/>
    </row>
    <row r="3" spans="1:8" x14ac:dyDescent="0.2">
      <c r="A3" s="82"/>
      <c r="B3" s="82"/>
      <c r="C3" s="82"/>
      <c r="D3" s="82"/>
      <c r="E3" s="82"/>
      <c r="F3" s="82"/>
      <c r="G3" s="82"/>
      <c r="H3" s="82"/>
    </row>
    <row r="4" spans="1:8" x14ac:dyDescent="0.2">
      <c r="A4" s="1" t="s">
        <v>1</v>
      </c>
    </row>
    <row r="5" spans="1:8" x14ac:dyDescent="0.2">
      <c r="A5" s="1" t="s">
        <v>2</v>
      </c>
    </row>
    <row r="6" spans="1:8" x14ac:dyDescent="0.2">
      <c r="A6" s="1" t="s">
        <v>3</v>
      </c>
    </row>
    <row r="7" spans="1:8" x14ac:dyDescent="0.2">
      <c r="A7" s="1" t="s">
        <v>384</v>
      </c>
    </row>
    <row r="8" spans="1:8" x14ac:dyDescent="0.2">
      <c r="D8" s="1" t="str">
        <f>"Par kopējo summu (euro) "&amp;D25</f>
        <v>Par kopējo summu (euro) 0</v>
      </c>
    </row>
    <row r="9" spans="1:8" x14ac:dyDescent="0.2">
      <c r="D9" s="1" t="str">
        <f>"Kopējā darbietilpība (c/h) "&amp;H21</f>
        <v>Kopējā darbietilpība (c/h) 0</v>
      </c>
    </row>
    <row r="11" spans="1:8" ht="15" customHeight="1" x14ac:dyDescent="0.2">
      <c r="A11" s="83" t="s">
        <v>5</v>
      </c>
      <c r="B11" s="83" t="s">
        <v>351</v>
      </c>
      <c r="C11" s="83" t="s">
        <v>352</v>
      </c>
      <c r="D11" s="83" t="s">
        <v>353</v>
      </c>
      <c r="E11" s="83" t="s">
        <v>355</v>
      </c>
      <c r="F11" s="83"/>
      <c r="G11" s="83"/>
      <c r="H11" s="83" t="s">
        <v>354</v>
      </c>
    </row>
    <row r="12" spans="1:8" ht="42" customHeight="1" x14ac:dyDescent="0.2">
      <c r="A12" s="83"/>
      <c r="B12" s="83"/>
      <c r="C12" s="83"/>
      <c r="D12" s="83"/>
      <c r="E12" s="72" t="s">
        <v>12</v>
      </c>
      <c r="F12" s="72" t="s">
        <v>13</v>
      </c>
      <c r="G12" s="72" t="s">
        <v>14</v>
      </c>
      <c r="H12" s="83"/>
    </row>
    <row r="13" spans="1:8" x14ac:dyDescent="0.2">
      <c r="A13" s="4">
        <v>1</v>
      </c>
      <c r="B13" s="4" t="s">
        <v>356</v>
      </c>
      <c r="C13" s="4" t="str">
        <f>'LK-1'!A3</f>
        <v>Jumta un bēniņu izbūve</v>
      </c>
      <c r="D13" s="5">
        <f>'LK-1'!P100</f>
        <v>0</v>
      </c>
      <c r="E13" s="5">
        <f>'LK-1'!M100</f>
        <v>0</v>
      </c>
      <c r="F13" s="5">
        <f>'LK-1'!N100</f>
        <v>0</v>
      </c>
      <c r="G13" s="5">
        <f>'LK-1'!O100</f>
        <v>0</v>
      </c>
      <c r="H13" s="5">
        <f>'LK-1'!L100</f>
        <v>0</v>
      </c>
    </row>
    <row r="14" spans="1:8" x14ac:dyDescent="0.2">
      <c r="A14" s="4">
        <v>2</v>
      </c>
      <c r="B14" s="4" t="s">
        <v>357</v>
      </c>
      <c r="C14" s="4" t="str">
        <f>'LK-2'!A3</f>
        <v>Fasāžu apdare</v>
      </c>
      <c r="D14" s="5">
        <f>'LK-2'!P88</f>
        <v>0</v>
      </c>
      <c r="E14" s="5">
        <f>'LK-2'!M88</f>
        <v>0</v>
      </c>
      <c r="F14" s="5">
        <f>'LK-2'!N88</f>
        <v>0</v>
      </c>
      <c r="G14" s="5">
        <f>'LK-2'!O88</f>
        <v>0</v>
      </c>
      <c r="H14" s="5">
        <f>'LK-2'!L88</f>
        <v>0</v>
      </c>
    </row>
    <row r="15" spans="1:8" x14ac:dyDescent="0.2">
      <c r="A15" s="4">
        <v>3</v>
      </c>
      <c r="B15" s="4" t="s">
        <v>358</v>
      </c>
      <c r="C15" s="4" t="str">
        <f>'LK-3'!A3</f>
        <v>Ailu aizpildījumi un vējtvera apdare</v>
      </c>
      <c r="D15" s="5">
        <f>'LK-3'!P60</f>
        <v>0</v>
      </c>
      <c r="E15" s="5">
        <f>'LK-3'!M60</f>
        <v>0</v>
      </c>
      <c r="F15" s="5">
        <f>'LK-3'!N60</f>
        <v>0</v>
      </c>
      <c r="G15" s="5">
        <f>'LK-3'!O60</f>
        <v>0</v>
      </c>
      <c r="H15" s="5">
        <f>'LK-3'!L60</f>
        <v>0</v>
      </c>
    </row>
    <row r="16" spans="1:8" x14ac:dyDescent="0.2">
      <c r="A16" s="4">
        <v>4</v>
      </c>
      <c r="B16" s="4" t="s">
        <v>359</v>
      </c>
      <c r="C16" s="4" t="str">
        <f>'LK-4'!A3</f>
        <v>Ārējo evakuācijas kāpņu izbūve</v>
      </c>
      <c r="D16" s="5">
        <f>'LK-4'!P32</f>
        <v>0</v>
      </c>
      <c r="E16" s="5">
        <f>'LK-4'!M32</f>
        <v>0</v>
      </c>
      <c r="F16" s="5">
        <f>'LK-4'!N32</f>
        <v>0</v>
      </c>
      <c r="G16" s="5">
        <f>'LK-4'!O32</f>
        <v>0</v>
      </c>
      <c r="H16" s="5">
        <f>'LK-4'!L32</f>
        <v>0</v>
      </c>
    </row>
    <row r="17" spans="1:8" x14ac:dyDescent="0.2">
      <c r="A17" s="4">
        <v>5</v>
      </c>
      <c r="B17" s="4" t="s">
        <v>360</v>
      </c>
      <c r="C17" s="4" t="str">
        <f>'LK-5'!A3</f>
        <v>Elektroapgāde</v>
      </c>
      <c r="D17" s="5">
        <f>'LK-5'!P51</f>
        <v>0</v>
      </c>
      <c r="E17" s="5">
        <f>'LK-5'!M51</f>
        <v>0</v>
      </c>
      <c r="F17" s="5">
        <f>'LK-5'!N51</f>
        <v>0</v>
      </c>
      <c r="G17" s="5">
        <f>'LK-5'!O51</f>
        <v>0</v>
      </c>
      <c r="H17" s="5">
        <f>'LK-5'!L51</f>
        <v>0</v>
      </c>
    </row>
    <row r="18" spans="1:8" x14ac:dyDescent="0.2">
      <c r="A18" s="4">
        <v>6</v>
      </c>
      <c r="B18" s="4" t="s">
        <v>361</v>
      </c>
      <c r="C18" s="4" t="str">
        <f>'LK-6'!A3</f>
        <v>Videonovērošanas sistēma</v>
      </c>
      <c r="D18" s="5">
        <f>'LK-6'!P31</f>
        <v>0</v>
      </c>
      <c r="E18" s="5">
        <f>'LK-6'!M31</f>
        <v>0</v>
      </c>
      <c r="F18" s="5">
        <f>'LK-6'!N31</f>
        <v>0</v>
      </c>
      <c r="G18" s="5">
        <f>'LK-6'!O31</f>
        <v>0</v>
      </c>
      <c r="H18" s="5">
        <f>'LK-6'!L31</f>
        <v>0</v>
      </c>
    </row>
    <row r="19" spans="1:8" x14ac:dyDescent="0.2">
      <c r="A19" s="4">
        <v>7</v>
      </c>
      <c r="B19" s="4" t="s">
        <v>362</v>
      </c>
      <c r="C19" s="4" t="str">
        <f>'LK-7'!A3</f>
        <v>Lietusūdens kanalizācijas tīkli</v>
      </c>
      <c r="D19" s="5">
        <f>'LK-7'!P32</f>
        <v>0</v>
      </c>
      <c r="E19" s="5">
        <f>'LK-7'!M32</f>
        <v>0</v>
      </c>
      <c r="F19" s="5">
        <f>'LK-7'!N32</f>
        <v>0</v>
      </c>
      <c r="G19" s="5">
        <f>'LK-7'!O32</f>
        <v>0</v>
      </c>
      <c r="H19" s="5">
        <f>'LK-7'!L32</f>
        <v>0</v>
      </c>
    </row>
    <row r="20" spans="1:8" x14ac:dyDescent="0.2">
      <c r="A20" s="4">
        <v>8</v>
      </c>
      <c r="B20" s="4" t="s">
        <v>363</v>
      </c>
      <c r="C20" s="4" t="str">
        <f>'LK-8'!A3</f>
        <v>Labiekārtošanas darbi</v>
      </c>
      <c r="D20" s="5">
        <f>'LK-8'!P49</f>
        <v>0</v>
      </c>
      <c r="E20" s="5">
        <f>'LK-8'!M49</f>
        <v>0</v>
      </c>
      <c r="F20" s="5">
        <f>'LK-8'!N49</f>
        <v>0</v>
      </c>
      <c r="G20" s="5">
        <f>'LK-8'!O49</f>
        <v>0</v>
      </c>
      <c r="H20" s="5">
        <f>'LK-8'!L49</f>
        <v>0</v>
      </c>
    </row>
    <row r="21" spans="1:8" ht="15" x14ac:dyDescent="0.25">
      <c r="A21" s="80" t="s">
        <v>364</v>
      </c>
      <c r="B21" s="80"/>
      <c r="C21" s="80"/>
      <c r="D21" s="5">
        <f>SUM(D13:D20)</f>
        <v>0</v>
      </c>
      <c r="E21" s="5">
        <f t="shared" ref="E21:H21" si="0">SUM(E13:E20)</f>
        <v>0</v>
      </c>
      <c r="F21" s="5">
        <f t="shared" si="0"/>
        <v>0</v>
      </c>
      <c r="G21" s="5">
        <f t="shared" si="0"/>
        <v>0</v>
      </c>
      <c r="H21" s="5">
        <f t="shared" si="0"/>
        <v>0</v>
      </c>
    </row>
    <row r="22" spans="1:8" ht="15" x14ac:dyDescent="0.25">
      <c r="A22" s="80" t="s">
        <v>378</v>
      </c>
      <c r="B22" s="80"/>
      <c r="C22" s="80"/>
      <c r="D22" s="5">
        <f>ROUND(D21*0.22,2)</f>
        <v>0</v>
      </c>
    </row>
    <row r="23" spans="1:8" x14ac:dyDescent="0.2">
      <c r="A23" s="81" t="s">
        <v>366</v>
      </c>
      <c r="B23" s="81"/>
      <c r="C23" s="81"/>
      <c r="D23" s="5">
        <f>ROUND(D21*0.005,2)</f>
        <v>0</v>
      </c>
    </row>
    <row r="24" spans="1:8" ht="15" x14ac:dyDescent="0.25">
      <c r="A24" s="80" t="s">
        <v>379</v>
      </c>
      <c r="B24" s="80"/>
      <c r="C24" s="80"/>
      <c r="D24" s="5">
        <f>ROUND(D21*0.05,2)</f>
        <v>0</v>
      </c>
    </row>
    <row r="25" spans="1:8" ht="15" x14ac:dyDescent="0.25">
      <c r="A25" s="80" t="s">
        <v>365</v>
      </c>
      <c r="B25" s="80"/>
      <c r="C25" s="80"/>
      <c r="D25" s="5">
        <f>D21+D22+D24</f>
        <v>0</v>
      </c>
    </row>
    <row r="26" spans="1:8" ht="27.75" customHeight="1" x14ac:dyDescent="0.2"/>
  </sheetData>
  <mergeCells count="13">
    <mergeCell ref="A2:H2"/>
    <mergeCell ref="A3:H3"/>
    <mergeCell ref="E11:G11"/>
    <mergeCell ref="A11:A12"/>
    <mergeCell ref="B11:B12"/>
    <mergeCell ref="C11:C12"/>
    <mergeCell ref="D11:D12"/>
    <mergeCell ref="H11:H12"/>
    <mergeCell ref="A25:C25"/>
    <mergeCell ref="A24:C24"/>
    <mergeCell ref="A23:C23"/>
    <mergeCell ref="A22:C22"/>
    <mergeCell ref="A21:C21"/>
  </mergeCells>
  <pageMargins left="0.7" right="0.7" top="0.57999999999999996" bottom="0.46"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00"/>
  <sheetViews>
    <sheetView topLeftCell="A85" workbookViewId="0">
      <selection activeCell="B100" sqref="B100:K100"/>
    </sheetView>
  </sheetViews>
  <sheetFormatPr defaultRowHeight="14.25" x14ac:dyDescent="0.2"/>
  <cols>
    <col min="1" max="1" width="3.7109375" style="1" customWidth="1"/>
    <col min="2" max="2" width="5.140625" style="1" bestFit="1" customWidth="1"/>
    <col min="3" max="3" width="39.42578125" style="1" customWidth="1"/>
    <col min="4" max="4" width="9.42578125" style="1" customWidth="1"/>
    <col min="5" max="5" width="9.5703125" style="1" customWidth="1"/>
    <col min="6" max="6" width="6.140625" style="1" customWidth="1"/>
    <col min="7" max="7" width="9.42578125" style="1" bestFit="1" customWidth="1"/>
    <col min="8" max="8" width="6.42578125" style="1" customWidth="1"/>
    <col min="9" max="9" width="10.42578125" style="1" bestFit="1" customWidth="1"/>
    <col min="10" max="10" width="10" style="1" customWidth="1"/>
    <col min="11" max="11" width="9.85546875" style="1" customWidth="1"/>
    <col min="12" max="12" width="9.28515625" style="1" bestFit="1" customWidth="1"/>
    <col min="13" max="13" width="8.42578125" style="1" bestFit="1" customWidth="1"/>
    <col min="14" max="14" width="11.28515625" style="1" customWidth="1"/>
    <col min="15" max="15" width="10" style="1" bestFit="1" customWidth="1"/>
    <col min="16" max="16" width="8.42578125" style="1" bestFit="1" customWidth="1"/>
    <col min="17" max="16384" width="9.140625" style="1"/>
  </cols>
  <sheetData>
    <row r="2" spans="1:16" ht="15" x14ac:dyDescent="0.25">
      <c r="A2" s="77" t="s">
        <v>0</v>
      </c>
      <c r="B2" s="77"/>
      <c r="C2" s="77"/>
      <c r="D2" s="77"/>
      <c r="E2" s="77"/>
      <c r="F2" s="77"/>
      <c r="G2" s="77"/>
      <c r="H2" s="77"/>
      <c r="I2" s="77"/>
      <c r="J2" s="77"/>
      <c r="K2" s="77"/>
      <c r="L2" s="77"/>
      <c r="M2" s="77"/>
      <c r="N2" s="77"/>
      <c r="O2" s="77"/>
      <c r="P2" s="77"/>
    </row>
    <row r="3" spans="1:16" ht="15" x14ac:dyDescent="0.25">
      <c r="A3" s="85" t="s">
        <v>20</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&amp;P100&amp;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 t="s">
        <v>21</v>
      </c>
      <c r="D15" s="7"/>
      <c r="E15" s="8"/>
      <c r="F15" s="24"/>
      <c r="G15" s="24"/>
      <c r="H15" s="24"/>
      <c r="I15" s="24"/>
      <c r="J15" s="24"/>
      <c r="K15" s="24"/>
      <c r="L15" s="24"/>
      <c r="M15" s="24"/>
      <c r="N15" s="24"/>
      <c r="O15" s="24"/>
      <c r="P15" s="24"/>
    </row>
    <row r="16" spans="1:16" ht="24" x14ac:dyDescent="0.2">
      <c r="A16" s="68">
        <v>2</v>
      </c>
      <c r="B16" s="22"/>
      <c r="C16" s="9" t="s">
        <v>22</v>
      </c>
      <c r="D16" s="7" t="s">
        <v>23</v>
      </c>
      <c r="E16" s="8">
        <v>88</v>
      </c>
      <c r="F16" s="24"/>
      <c r="G16" s="24"/>
      <c r="H16" s="24"/>
      <c r="I16" s="24"/>
      <c r="J16" s="24"/>
      <c r="K16" s="24">
        <f t="shared" ref="K16:K88" si="0">ROUND(H16+I16+J16,2)</f>
        <v>0</v>
      </c>
      <c r="L16" s="24">
        <f t="shared" ref="L16:L88" si="1">ROUND(E16*F16,2)</f>
        <v>0</v>
      </c>
      <c r="M16" s="24">
        <f t="shared" ref="M16:M88" si="2">ROUND(E16*H16,2)</f>
        <v>0</v>
      </c>
      <c r="N16" s="24">
        <f t="shared" ref="N16:N88" si="3">ROUND(E16*I16,2)</f>
        <v>0</v>
      </c>
      <c r="O16" s="24">
        <f t="shared" ref="O16:O88" si="4">ROUND(E16*J16,2)</f>
        <v>0</v>
      </c>
      <c r="P16" s="24">
        <f t="shared" ref="P16:P88" si="5">M16+N16+O16</f>
        <v>0</v>
      </c>
    </row>
    <row r="17" spans="1:16" x14ac:dyDescent="0.2">
      <c r="A17" s="68">
        <v>3</v>
      </c>
      <c r="B17" s="22"/>
      <c r="C17" s="9" t="s">
        <v>24</v>
      </c>
      <c r="D17" s="7" t="s">
        <v>25</v>
      </c>
      <c r="E17" s="8">
        <v>2</v>
      </c>
      <c r="F17" s="24"/>
      <c r="G17" s="24"/>
      <c r="H17" s="24"/>
      <c r="I17" s="24"/>
      <c r="J17" s="24"/>
      <c r="K17" s="24">
        <f t="shared" si="0"/>
        <v>0</v>
      </c>
      <c r="L17" s="24">
        <f t="shared" si="1"/>
        <v>0</v>
      </c>
      <c r="M17" s="24">
        <f t="shared" si="2"/>
        <v>0</v>
      </c>
      <c r="N17" s="24">
        <f t="shared" si="3"/>
        <v>0</v>
      </c>
      <c r="O17" s="24">
        <f t="shared" si="4"/>
        <v>0</v>
      </c>
      <c r="P17" s="24">
        <f t="shared" si="5"/>
        <v>0</v>
      </c>
    </row>
    <row r="18" spans="1:16" ht="24" x14ac:dyDescent="0.2">
      <c r="A18" s="68">
        <v>4</v>
      </c>
      <c r="B18" s="22"/>
      <c r="C18" s="9" t="s">
        <v>26</v>
      </c>
      <c r="D18" s="7" t="s">
        <v>27</v>
      </c>
      <c r="E18" s="8">
        <v>6.16</v>
      </c>
      <c r="F18" s="24"/>
      <c r="G18" s="24"/>
      <c r="H18" s="24"/>
      <c r="I18" s="24"/>
      <c r="J18" s="24"/>
      <c r="K18" s="24">
        <f t="shared" si="0"/>
        <v>0</v>
      </c>
      <c r="L18" s="24">
        <f t="shared" si="1"/>
        <v>0</v>
      </c>
      <c r="M18" s="24">
        <f t="shared" si="2"/>
        <v>0</v>
      </c>
      <c r="N18" s="24">
        <f t="shared" si="3"/>
        <v>0</v>
      </c>
      <c r="O18" s="24">
        <f t="shared" si="4"/>
        <v>0</v>
      </c>
      <c r="P18" s="24">
        <f t="shared" si="5"/>
        <v>0</v>
      </c>
    </row>
    <row r="19" spans="1:16" x14ac:dyDescent="0.2">
      <c r="A19" s="68">
        <v>5</v>
      </c>
      <c r="B19" s="22"/>
      <c r="C19" s="9" t="s">
        <v>28</v>
      </c>
      <c r="D19" s="7" t="s">
        <v>29</v>
      </c>
      <c r="E19" s="8">
        <v>6</v>
      </c>
      <c r="F19" s="24"/>
      <c r="G19" s="24"/>
      <c r="H19" s="24"/>
      <c r="I19" s="24"/>
      <c r="J19" s="24"/>
      <c r="K19" s="24">
        <f t="shared" si="0"/>
        <v>0</v>
      </c>
      <c r="L19" s="24">
        <f t="shared" si="1"/>
        <v>0</v>
      </c>
      <c r="M19" s="24">
        <f t="shared" si="2"/>
        <v>0</v>
      </c>
      <c r="N19" s="24">
        <f t="shared" si="3"/>
        <v>0</v>
      </c>
      <c r="O19" s="24">
        <f t="shared" si="4"/>
        <v>0</v>
      </c>
      <c r="P19" s="24">
        <f t="shared" si="5"/>
        <v>0</v>
      </c>
    </row>
    <row r="20" spans="1:16" ht="24" x14ac:dyDescent="0.2">
      <c r="A20" s="68">
        <v>6</v>
      </c>
      <c r="B20" s="22"/>
      <c r="C20" s="9" t="s">
        <v>30</v>
      </c>
      <c r="D20" s="7" t="s">
        <v>31</v>
      </c>
      <c r="E20" s="8">
        <v>40</v>
      </c>
      <c r="F20" s="24"/>
      <c r="G20" s="24"/>
      <c r="H20" s="24"/>
      <c r="I20" s="24"/>
      <c r="J20" s="24"/>
      <c r="K20" s="24">
        <f t="shared" ref="K20:K82" si="6">ROUND(H20+I20+J20,2)</f>
        <v>0</v>
      </c>
      <c r="L20" s="24">
        <f t="shared" ref="L20:L82" si="7">ROUND(E20*F20,2)</f>
        <v>0</v>
      </c>
      <c r="M20" s="24">
        <f t="shared" ref="M20:M82" si="8">ROUND(E20*H20,2)</f>
        <v>0</v>
      </c>
      <c r="N20" s="24">
        <f t="shared" ref="N20:N82" si="9">ROUND(E20*I20,2)</f>
        <v>0</v>
      </c>
      <c r="O20" s="24">
        <f t="shared" ref="O20:O82" si="10">ROUND(E20*J20,2)</f>
        <v>0</v>
      </c>
      <c r="P20" s="24">
        <f t="shared" ref="P20:P82" si="11">M20+N20+O20</f>
        <v>0</v>
      </c>
    </row>
    <row r="21" spans="1:16" x14ac:dyDescent="0.2">
      <c r="A21" s="68">
        <v>7</v>
      </c>
      <c r="B21" s="22"/>
      <c r="C21" s="10" t="s">
        <v>32</v>
      </c>
      <c r="D21" s="19" t="s">
        <v>27</v>
      </c>
      <c r="E21" s="54">
        <v>9.5</v>
      </c>
      <c r="F21" s="24"/>
      <c r="G21" s="24"/>
      <c r="H21" s="24"/>
      <c r="I21" s="24"/>
      <c r="J21" s="24"/>
      <c r="K21" s="24">
        <f t="shared" si="6"/>
        <v>0</v>
      </c>
      <c r="L21" s="24">
        <f t="shared" si="7"/>
        <v>0</v>
      </c>
      <c r="M21" s="24">
        <f t="shared" si="8"/>
        <v>0</v>
      </c>
      <c r="N21" s="24">
        <f t="shared" si="9"/>
        <v>0</v>
      </c>
      <c r="O21" s="24">
        <f t="shared" si="10"/>
        <v>0</v>
      </c>
      <c r="P21" s="24">
        <f t="shared" si="11"/>
        <v>0</v>
      </c>
    </row>
    <row r="22" spans="1:16" x14ac:dyDescent="0.2">
      <c r="A22" s="68">
        <v>8</v>
      </c>
      <c r="B22" s="22"/>
      <c r="C22" s="11" t="s">
        <v>33</v>
      </c>
      <c r="D22" s="19" t="s">
        <v>27</v>
      </c>
      <c r="E22" s="54">
        <v>10.45</v>
      </c>
      <c r="F22" s="24"/>
      <c r="G22" s="24"/>
      <c r="H22" s="24"/>
      <c r="I22" s="24"/>
      <c r="J22" s="24"/>
      <c r="K22" s="24">
        <f t="shared" si="6"/>
        <v>0</v>
      </c>
      <c r="L22" s="24">
        <f t="shared" si="7"/>
        <v>0</v>
      </c>
      <c r="M22" s="24">
        <f t="shared" si="8"/>
        <v>0</v>
      </c>
      <c r="N22" s="24">
        <f t="shared" si="9"/>
        <v>0</v>
      </c>
      <c r="O22" s="24">
        <f t="shared" si="10"/>
        <v>0</v>
      </c>
      <c r="P22" s="24">
        <f t="shared" si="11"/>
        <v>0</v>
      </c>
    </row>
    <row r="23" spans="1:16" x14ac:dyDescent="0.2">
      <c r="A23" s="68">
        <v>9</v>
      </c>
      <c r="B23" s="22"/>
      <c r="C23" s="11" t="s">
        <v>34</v>
      </c>
      <c r="D23" s="19" t="s">
        <v>27</v>
      </c>
      <c r="E23" s="54">
        <v>1.25</v>
      </c>
      <c r="F23" s="24"/>
      <c r="G23" s="24"/>
      <c r="H23" s="24"/>
      <c r="I23" s="24"/>
      <c r="J23" s="24"/>
      <c r="K23" s="24">
        <f t="shared" si="6"/>
        <v>0</v>
      </c>
      <c r="L23" s="24">
        <f t="shared" si="7"/>
        <v>0</v>
      </c>
      <c r="M23" s="24">
        <f t="shared" si="8"/>
        <v>0</v>
      </c>
      <c r="N23" s="24">
        <f t="shared" si="9"/>
        <v>0</v>
      </c>
      <c r="O23" s="24">
        <f t="shared" si="10"/>
        <v>0</v>
      </c>
      <c r="P23" s="24">
        <f t="shared" si="11"/>
        <v>0</v>
      </c>
    </row>
    <row r="24" spans="1:16" x14ac:dyDescent="0.2">
      <c r="A24" s="68">
        <v>10</v>
      </c>
      <c r="B24" s="22"/>
      <c r="C24" s="11" t="s">
        <v>35</v>
      </c>
      <c r="D24" s="19" t="s">
        <v>23</v>
      </c>
      <c r="E24" s="54">
        <v>95</v>
      </c>
      <c r="F24" s="24"/>
      <c r="G24" s="24"/>
      <c r="H24" s="24"/>
      <c r="I24" s="24"/>
      <c r="J24" s="24"/>
      <c r="K24" s="24">
        <f t="shared" si="6"/>
        <v>0</v>
      </c>
      <c r="L24" s="24">
        <f t="shared" si="7"/>
        <v>0</v>
      </c>
      <c r="M24" s="24">
        <f t="shared" si="8"/>
        <v>0</v>
      </c>
      <c r="N24" s="24">
        <f t="shared" si="9"/>
        <v>0</v>
      </c>
      <c r="O24" s="24">
        <f t="shared" si="10"/>
        <v>0</v>
      </c>
      <c r="P24" s="24">
        <f t="shared" si="11"/>
        <v>0</v>
      </c>
    </row>
    <row r="25" spans="1:16" ht="48" x14ac:dyDescent="0.2">
      <c r="A25" s="68">
        <v>11</v>
      </c>
      <c r="B25" s="22"/>
      <c r="C25" s="12" t="s">
        <v>36</v>
      </c>
      <c r="D25" s="55" t="s">
        <v>25</v>
      </c>
      <c r="E25" s="56">
        <v>1.8</v>
      </c>
      <c r="F25" s="24"/>
      <c r="G25" s="24"/>
      <c r="H25" s="24"/>
      <c r="I25" s="24"/>
      <c r="J25" s="24"/>
      <c r="K25" s="24">
        <f t="shared" si="6"/>
        <v>0</v>
      </c>
      <c r="L25" s="24">
        <f t="shared" si="7"/>
        <v>0</v>
      </c>
      <c r="M25" s="24">
        <f t="shared" si="8"/>
        <v>0</v>
      </c>
      <c r="N25" s="24">
        <f t="shared" si="9"/>
        <v>0</v>
      </c>
      <c r="O25" s="24">
        <f t="shared" si="10"/>
        <v>0</v>
      </c>
      <c r="P25" s="24">
        <f t="shared" si="11"/>
        <v>0</v>
      </c>
    </row>
    <row r="26" spans="1:16" x14ac:dyDescent="0.2">
      <c r="A26" s="68">
        <v>12</v>
      </c>
      <c r="B26" s="22"/>
      <c r="C26" s="9" t="s">
        <v>37</v>
      </c>
      <c r="D26" s="7" t="s">
        <v>29</v>
      </c>
      <c r="E26" s="8">
        <v>1</v>
      </c>
      <c r="F26" s="24"/>
      <c r="G26" s="24"/>
      <c r="H26" s="24"/>
      <c r="I26" s="24"/>
      <c r="J26" s="24"/>
      <c r="K26" s="24">
        <f t="shared" si="6"/>
        <v>0</v>
      </c>
      <c r="L26" s="24">
        <f t="shared" si="7"/>
        <v>0</v>
      </c>
      <c r="M26" s="24">
        <f t="shared" si="8"/>
        <v>0</v>
      </c>
      <c r="N26" s="24">
        <f t="shared" si="9"/>
        <v>0</v>
      </c>
      <c r="O26" s="24">
        <f t="shared" si="10"/>
        <v>0</v>
      </c>
      <c r="P26" s="24">
        <f t="shared" si="11"/>
        <v>0</v>
      </c>
    </row>
    <row r="27" spans="1:16" x14ac:dyDescent="0.2">
      <c r="A27" s="68">
        <v>13</v>
      </c>
      <c r="B27" s="22"/>
      <c r="C27" s="15" t="s">
        <v>38</v>
      </c>
      <c r="D27" s="7" t="s">
        <v>39</v>
      </c>
      <c r="E27" s="8">
        <v>91.2</v>
      </c>
      <c r="F27" s="24"/>
      <c r="G27" s="24"/>
      <c r="H27" s="24"/>
      <c r="I27" s="24"/>
      <c r="J27" s="24"/>
      <c r="K27" s="24">
        <f t="shared" si="6"/>
        <v>0</v>
      </c>
      <c r="L27" s="24">
        <f t="shared" si="7"/>
        <v>0</v>
      </c>
      <c r="M27" s="24">
        <f t="shared" si="8"/>
        <v>0</v>
      </c>
      <c r="N27" s="24">
        <f t="shared" si="9"/>
        <v>0</v>
      </c>
      <c r="O27" s="24">
        <f t="shared" si="10"/>
        <v>0</v>
      </c>
      <c r="P27" s="24">
        <f t="shared" si="11"/>
        <v>0</v>
      </c>
    </row>
    <row r="28" spans="1:16" x14ac:dyDescent="0.2">
      <c r="A28" s="68">
        <v>14</v>
      </c>
      <c r="B28" s="22"/>
      <c r="C28" s="15" t="s">
        <v>40</v>
      </c>
      <c r="D28" s="7" t="s">
        <v>39</v>
      </c>
      <c r="E28" s="8">
        <v>229.27</v>
      </c>
      <c r="F28" s="24"/>
      <c r="G28" s="24"/>
      <c r="H28" s="24"/>
      <c r="I28" s="24"/>
      <c r="J28" s="24"/>
      <c r="K28" s="24">
        <f t="shared" si="6"/>
        <v>0</v>
      </c>
      <c r="L28" s="24">
        <f t="shared" si="7"/>
        <v>0</v>
      </c>
      <c r="M28" s="24">
        <f t="shared" si="8"/>
        <v>0</v>
      </c>
      <c r="N28" s="24">
        <f t="shared" si="9"/>
        <v>0</v>
      </c>
      <c r="O28" s="24">
        <f t="shared" si="10"/>
        <v>0</v>
      </c>
      <c r="P28" s="24">
        <f t="shared" si="11"/>
        <v>0</v>
      </c>
    </row>
    <row r="29" spans="1:16" ht="24" x14ac:dyDescent="0.2">
      <c r="A29" s="68">
        <v>15</v>
      </c>
      <c r="B29" s="22"/>
      <c r="C29" s="15" t="s">
        <v>41</v>
      </c>
      <c r="D29" s="7" t="s">
        <v>29</v>
      </c>
      <c r="E29" s="8">
        <v>16</v>
      </c>
      <c r="F29" s="24"/>
      <c r="G29" s="24"/>
      <c r="H29" s="24"/>
      <c r="I29" s="24"/>
      <c r="J29" s="24"/>
      <c r="K29" s="24">
        <f t="shared" si="6"/>
        <v>0</v>
      </c>
      <c r="L29" s="24">
        <f t="shared" si="7"/>
        <v>0</v>
      </c>
      <c r="M29" s="24">
        <f t="shared" si="8"/>
        <v>0</v>
      </c>
      <c r="N29" s="24">
        <f t="shared" si="9"/>
        <v>0</v>
      </c>
      <c r="O29" s="24">
        <f t="shared" si="10"/>
        <v>0</v>
      </c>
      <c r="P29" s="24">
        <f t="shared" si="11"/>
        <v>0</v>
      </c>
    </row>
    <row r="30" spans="1:16" x14ac:dyDescent="0.2">
      <c r="A30" s="68">
        <v>16</v>
      </c>
      <c r="B30" s="22"/>
      <c r="C30" s="15" t="s">
        <v>42</v>
      </c>
      <c r="D30" s="7" t="s">
        <v>25</v>
      </c>
      <c r="E30" s="8">
        <v>48</v>
      </c>
      <c r="F30" s="24"/>
      <c r="G30" s="24"/>
      <c r="H30" s="24"/>
      <c r="I30" s="24"/>
      <c r="J30" s="24"/>
      <c r="K30" s="24">
        <f t="shared" si="6"/>
        <v>0</v>
      </c>
      <c r="L30" s="24">
        <f t="shared" si="7"/>
        <v>0</v>
      </c>
      <c r="M30" s="24">
        <f t="shared" si="8"/>
        <v>0</v>
      </c>
      <c r="N30" s="24">
        <f t="shared" si="9"/>
        <v>0</v>
      </c>
      <c r="O30" s="24">
        <f t="shared" si="10"/>
        <v>0</v>
      </c>
      <c r="P30" s="24">
        <f t="shared" si="11"/>
        <v>0</v>
      </c>
    </row>
    <row r="31" spans="1:16" x14ac:dyDescent="0.2">
      <c r="A31" s="68">
        <v>17</v>
      </c>
      <c r="B31" s="22"/>
      <c r="C31" s="15" t="s">
        <v>43</v>
      </c>
      <c r="D31" s="7" t="s">
        <v>44</v>
      </c>
      <c r="E31" s="8">
        <v>10</v>
      </c>
      <c r="F31" s="24"/>
      <c r="G31" s="24"/>
      <c r="H31" s="24"/>
      <c r="I31" s="24"/>
      <c r="J31" s="24"/>
      <c r="K31" s="24">
        <f t="shared" si="6"/>
        <v>0</v>
      </c>
      <c r="L31" s="24">
        <f t="shared" si="7"/>
        <v>0</v>
      </c>
      <c r="M31" s="24">
        <f t="shared" si="8"/>
        <v>0</v>
      </c>
      <c r="N31" s="24">
        <f t="shared" si="9"/>
        <v>0</v>
      </c>
      <c r="O31" s="24">
        <f t="shared" si="10"/>
        <v>0</v>
      </c>
      <c r="P31" s="24">
        <f t="shared" si="11"/>
        <v>0</v>
      </c>
    </row>
    <row r="32" spans="1:16" ht="24" x14ac:dyDescent="0.2">
      <c r="A32" s="68">
        <v>18</v>
      </c>
      <c r="B32" s="22"/>
      <c r="C32" s="9" t="s">
        <v>45</v>
      </c>
      <c r="D32" s="7" t="s">
        <v>31</v>
      </c>
      <c r="E32" s="8">
        <v>0.78</v>
      </c>
      <c r="F32" s="24"/>
      <c r="G32" s="24"/>
      <c r="H32" s="24"/>
      <c r="I32" s="24"/>
      <c r="J32" s="24"/>
      <c r="K32" s="24">
        <f t="shared" si="6"/>
        <v>0</v>
      </c>
      <c r="L32" s="24">
        <f t="shared" si="7"/>
        <v>0</v>
      </c>
      <c r="M32" s="24">
        <f t="shared" si="8"/>
        <v>0</v>
      </c>
      <c r="N32" s="24">
        <f t="shared" si="9"/>
        <v>0</v>
      </c>
      <c r="O32" s="24">
        <f t="shared" si="10"/>
        <v>0</v>
      </c>
      <c r="P32" s="24">
        <f t="shared" si="11"/>
        <v>0</v>
      </c>
    </row>
    <row r="33" spans="1:16" ht="24" x14ac:dyDescent="0.2">
      <c r="A33" s="68">
        <v>19</v>
      </c>
      <c r="B33" s="22"/>
      <c r="C33" s="9" t="s">
        <v>46</v>
      </c>
      <c r="D33" s="7" t="s">
        <v>23</v>
      </c>
      <c r="E33" s="8">
        <v>131.6</v>
      </c>
      <c r="F33" s="24"/>
      <c r="G33" s="24"/>
      <c r="H33" s="24"/>
      <c r="I33" s="24"/>
      <c r="J33" s="24"/>
      <c r="K33" s="24">
        <f t="shared" si="6"/>
        <v>0</v>
      </c>
      <c r="L33" s="24">
        <f t="shared" si="7"/>
        <v>0</v>
      </c>
      <c r="M33" s="24">
        <f t="shared" si="8"/>
        <v>0</v>
      </c>
      <c r="N33" s="24">
        <f t="shared" si="9"/>
        <v>0</v>
      </c>
      <c r="O33" s="24">
        <f t="shared" si="10"/>
        <v>0</v>
      </c>
      <c r="P33" s="24">
        <f t="shared" si="11"/>
        <v>0</v>
      </c>
    </row>
    <row r="34" spans="1:16" x14ac:dyDescent="0.2">
      <c r="A34" s="68">
        <v>20</v>
      </c>
      <c r="B34" s="22"/>
      <c r="C34" s="15" t="s">
        <v>47</v>
      </c>
      <c r="D34" s="7" t="s">
        <v>39</v>
      </c>
      <c r="E34" s="8">
        <v>616.9</v>
      </c>
      <c r="F34" s="24"/>
      <c r="G34" s="24"/>
      <c r="H34" s="24"/>
      <c r="I34" s="24"/>
      <c r="J34" s="24"/>
      <c r="K34" s="24">
        <f t="shared" si="6"/>
        <v>0</v>
      </c>
      <c r="L34" s="24">
        <f t="shared" si="7"/>
        <v>0</v>
      </c>
      <c r="M34" s="24">
        <f t="shared" si="8"/>
        <v>0</v>
      </c>
      <c r="N34" s="24">
        <f t="shared" si="9"/>
        <v>0</v>
      </c>
      <c r="O34" s="24">
        <f t="shared" si="10"/>
        <v>0</v>
      </c>
      <c r="P34" s="24">
        <f t="shared" si="11"/>
        <v>0</v>
      </c>
    </row>
    <row r="35" spans="1:16" x14ac:dyDescent="0.2">
      <c r="A35" s="68">
        <v>21</v>
      </c>
      <c r="B35" s="22"/>
      <c r="C35" s="15" t="s">
        <v>48</v>
      </c>
      <c r="D35" s="7" t="s">
        <v>31</v>
      </c>
      <c r="E35" s="8">
        <v>52.64</v>
      </c>
      <c r="F35" s="24"/>
      <c r="G35" s="24"/>
      <c r="H35" s="24"/>
      <c r="I35" s="24"/>
      <c r="J35" s="24"/>
      <c r="K35" s="24">
        <f t="shared" si="6"/>
        <v>0</v>
      </c>
      <c r="L35" s="24">
        <f t="shared" si="7"/>
        <v>0</v>
      </c>
      <c r="M35" s="24">
        <f t="shared" si="8"/>
        <v>0</v>
      </c>
      <c r="N35" s="24">
        <f t="shared" si="9"/>
        <v>0</v>
      </c>
      <c r="O35" s="24">
        <f t="shared" si="10"/>
        <v>0</v>
      </c>
      <c r="P35" s="24">
        <f t="shared" si="11"/>
        <v>0</v>
      </c>
    </row>
    <row r="36" spans="1:16" x14ac:dyDescent="0.2">
      <c r="A36" s="68">
        <v>22</v>
      </c>
      <c r="B36" s="22"/>
      <c r="C36" s="15" t="s">
        <v>49</v>
      </c>
      <c r="D36" s="7" t="s">
        <v>27</v>
      </c>
      <c r="E36" s="8">
        <v>8</v>
      </c>
      <c r="F36" s="24"/>
      <c r="G36" s="24"/>
      <c r="H36" s="24"/>
      <c r="I36" s="24"/>
      <c r="J36" s="24"/>
      <c r="K36" s="24">
        <f t="shared" si="6"/>
        <v>0</v>
      </c>
      <c r="L36" s="24">
        <f t="shared" si="7"/>
        <v>0</v>
      </c>
      <c r="M36" s="24">
        <f t="shared" si="8"/>
        <v>0</v>
      </c>
      <c r="N36" s="24">
        <f t="shared" si="9"/>
        <v>0</v>
      </c>
      <c r="O36" s="24">
        <f t="shared" si="10"/>
        <v>0</v>
      </c>
      <c r="P36" s="24">
        <f t="shared" si="11"/>
        <v>0</v>
      </c>
    </row>
    <row r="37" spans="1:16" ht="24" x14ac:dyDescent="0.2">
      <c r="A37" s="68">
        <v>23</v>
      </c>
      <c r="B37" s="22"/>
      <c r="C37" s="15" t="s">
        <v>50</v>
      </c>
      <c r="D37" s="7" t="s">
        <v>29</v>
      </c>
      <c r="E37" s="8">
        <v>1</v>
      </c>
      <c r="F37" s="24"/>
      <c r="G37" s="24"/>
      <c r="H37" s="24"/>
      <c r="I37" s="24"/>
      <c r="J37" s="24"/>
      <c r="K37" s="24">
        <f t="shared" si="6"/>
        <v>0</v>
      </c>
      <c r="L37" s="24">
        <f t="shared" si="7"/>
        <v>0</v>
      </c>
      <c r="M37" s="24">
        <f t="shared" si="8"/>
        <v>0</v>
      </c>
      <c r="N37" s="24">
        <f t="shared" si="9"/>
        <v>0</v>
      </c>
      <c r="O37" s="24">
        <f t="shared" si="10"/>
        <v>0</v>
      </c>
      <c r="P37" s="24">
        <f t="shared" si="11"/>
        <v>0</v>
      </c>
    </row>
    <row r="38" spans="1:16" x14ac:dyDescent="0.2">
      <c r="A38" s="68">
        <v>24</v>
      </c>
      <c r="B38" s="22"/>
      <c r="C38" s="6" t="s">
        <v>51</v>
      </c>
      <c r="D38" s="7"/>
      <c r="E38" s="8"/>
      <c r="F38" s="24"/>
      <c r="G38" s="24"/>
      <c r="H38" s="24"/>
      <c r="I38" s="24"/>
      <c r="J38" s="24"/>
      <c r="K38" s="24"/>
      <c r="L38" s="24"/>
      <c r="M38" s="24"/>
      <c r="N38" s="24"/>
      <c r="O38" s="24"/>
      <c r="P38" s="24"/>
    </row>
    <row r="39" spans="1:16" ht="24" x14ac:dyDescent="0.2">
      <c r="A39" s="68">
        <v>25</v>
      </c>
      <c r="B39" s="22"/>
      <c r="C39" s="16" t="s">
        <v>52</v>
      </c>
      <c r="D39" s="55" t="s">
        <v>31</v>
      </c>
      <c r="E39" s="56">
        <v>6</v>
      </c>
      <c r="F39" s="24"/>
      <c r="G39" s="24"/>
      <c r="H39" s="24"/>
      <c r="I39" s="24"/>
      <c r="J39" s="24"/>
      <c r="K39" s="24">
        <f t="shared" si="6"/>
        <v>0</v>
      </c>
      <c r="L39" s="24">
        <f t="shared" si="7"/>
        <v>0</v>
      </c>
      <c r="M39" s="24">
        <f t="shared" si="8"/>
        <v>0</v>
      </c>
      <c r="N39" s="24">
        <f t="shared" si="9"/>
        <v>0</v>
      </c>
      <c r="O39" s="24">
        <f t="shared" si="10"/>
        <v>0</v>
      </c>
      <c r="P39" s="24">
        <f t="shared" si="11"/>
        <v>0</v>
      </c>
    </row>
    <row r="40" spans="1:16" ht="36" x14ac:dyDescent="0.2">
      <c r="A40" s="68">
        <v>26</v>
      </c>
      <c r="B40" s="22"/>
      <c r="C40" s="12" t="s">
        <v>53</v>
      </c>
      <c r="D40" s="55" t="s">
        <v>31</v>
      </c>
      <c r="E40" s="56">
        <v>460</v>
      </c>
      <c r="F40" s="24"/>
      <c r="G40" s="24"/>
      <c r="H40" s="24"/>
      <c r="I40" s="24"/>
      <c r="J40" s="24"/>
      <c r="K40" s="24">
        <f t="shared" si="6"/>
        <v>0</v>
      </c>
      <c r="L40" s="24">
        <f t="shared" si="7"/>
        <v>0</v>
      </c>
      <c r="M40" s="24">
        <f t="shared" si="8"/>
        <v>0</v>
      </c>
      <c r="N40" s="24">
        <f t="shared" si="9"/>
        <v>0</v>
      </c>
      <c r="O40" s="24">
        <f t="shared" si="10"/>
        <v>0</v>
      </c>
      <c r="P40" s="24">
        <f t="shared" si="11"/>
        <v>0</v>
      </c>
    </row>
    <row r="41" spans="1:16" x14ac:dyDescent="0.2">
      <c r="A41" s="68">
        <v>27</v>
      </c>
      <c r="B41" s="22"/>
      <c r="C41" s="15" t="s">
        <v>54</v>
      </c>
      <c r="D41" s="7" t="s">
        <v>27</v>
      </c>
      <c r="E41" s="8">
        <v>8.6</v>
      </c>
      <c r="F41" s="24"/>
      <c r="G41" s="24"/>
      <c r="H41" s="24"/>
      <c r="I41" s="24"/>
      <c r="J41" s="24"/>
      <c r="K41" s="24">
        <f t="shared" si="6"/>
        <v>0</v>
      </c>
      <c r="L41" s="24">
        <f t="shared" si="7"/>
        <v>0</v>
      </c>
      <c r="M41" s="24">
        <f t="shared" si="8"/>
        <v>0</v>
      </c>
      <c r="N41" s="24">
        <f t="shared" si="9"/>
        <v>0</v>
      </c>
      <c r="O41" s="24">
        <f t="shared" si="10"/>
        <v>0</v>
      </c>
      <c r="P41" s="24">
        <f t="shared" si="11"/>
        <v>0</v>
      </c>
    </row>
    <row r="42" spans="1:16" x14ac:dyDescent="0.2">
      <c r="A42" s="68">
        <v>28</v>
      </c>
      <c r="B42" s="22"/>
      <c r="C42" s="15" t="s">
        <v>55</v>
      </c>
      <c r="D42" s="7" t="s">
        <v>27</v>
      </c>
      <c r="E42" s="8">
        <v>2.8</v>
      </c>
      <c r="F42" s="24"/>
      <c r="G42" s="24"/>
      <c r="H42" s="24"/>
      <c r="I42" s="24"/>
      <c r="J42" s="24"/>
      <c r="K42" s="24">
        <f t="shared" si="6"/>
        <v>0</v>
      </c>
      <c r="L42" s="24">
        <f t="shared" si="7"/>
        <v>0</v>
      </c>
      <c r="M42" s="24">
        <f t="shared" si="8"/>
        <v>0</v>
      </c>
      <c r="N42" s="24">
        <f t="shared" si="9"/>
        <v>0</v>
      </c>
      <c r="O42" s="24">
        <f t="shared" si="10"/>
        <v>0</v>
      </c>
      <c r="P42" s="24">
        <f t="shared" si="11"/>
        <v>0</v>
      </c>
    </row>
    <row r="43" spans="1:16" x14ac:dyDescent="0.2">
      <c r="A43" s="68">
        <v>29</v>
      </c>
      <c r="B43" s="22"/>
      <c r="C43" s="15" t="s">
        <v>56</v>
      </c>
      <c r="D43" s="7" t="s">
        <v>27</v>
      </c>
      <c r="E43" s="8">
        <v>0.45</v>
      </c>
      <c r="F43" s="24"/>
      <c r="G43" s="24"/>
      <c r="H43" s="24"/>
      <c r="I43" s="24"/>
      <c r="J43" s="24"/>
      <c r="K43" s="24">
        <f t="shared" si="6"/>
        <v>0</v>
      </c>
      <c r="L43" s="24">
        <f t="shared" si="7"/>
        <v>0</v>
      </c>
      <c r="M43" s="24">
        <f t="shared" si="8"/>
        <v>0</v>
      </c>
      <c r="N43" s="24">
        <f t="shared" si="9"/>
        <v>0</v>
      </c>
      <c r="O43" s="24">
        <f t="shared" si="10"/>
        <v>0</v>
      </c>
      <c r="P43" s="24">
        <f t="shared" si="11"/>
        <v>0</v>
      </c>
    </row>
    <row r="44" spans="1:16" x14ac:dyDescent="0.2">
      <c r="A44" s="68">
        <v>30</v>
      </c>
      <c r="B44" s="22"/>
      <c r="C44" s="15" t="s">
        <v>57</v>
      </c>
      <c r="D44" s="7" t="s">
        <v>27</v>
      </c>
      <c r="E44" s="8">
        <v>1.8</v>
      </c>
      <c r="F44" s="24"/>
      <c r="G44" s="24"/>
      <c r="H44" s="24"/>
      <c r="I44" s="24"/>
      <c r="J44" s="24"/>
      <c r="K44" s="24">
        <f t="shared" si="6"/>
        <v>0</v>
      </c>
      <c r="L44" s="24">
        <f t="shared" si="7"/>
        <v>0</v>
      </c>
      <c r="M44" s="24">
        <f t="shared" si="8"/>
        <v>0</v>
      </c>
      <c r="N44" s="24">
        <f t="shared" si="9"/>
        <v>0</v>
      </c>
      <c r="O44" s="24">
        <f t="shared" si="10"/>
        <v>0</v>
      </c>
      <c r="P44" s="24">
        <f t="shared" si="11"/>
        <v>0</v>
      </c>
    </row>
    <row r="45" spans="1:16" x14ac:dyDescent="0.2">
      <c r="A45" s="68">
        <v>31</v>
      </c>
      <c r="B45" s="22"/>
      <c r="C45" s="15" t="s">
        <v>58</v>
      </c>
      <c r="D45" s="7" t="s">
        <v>27</v>
      </c>
      <c r="E45" s="8">
        <v>6.08</v>
      </c>
      <c r="F45" s="24"/>
      <c r="G45" s="24"/>
      <c r="H45" s="24"/>
      <c r="I45" s="24"/>
      <c r="J45" s="24"/>
      <c r="K45" s="24">
        <f t="shared" si="6"/>
        <v>0</v>
      </c>
      <c r="L45" s="24">
        <f t="shared" si="7"/>
        <v>0</v>
      </c>
      <c r="M45" s="24">
        <f t="shared" si="8"/>
        <v>0</v>
      </c>
      <c r="N45" s="24">
        <f t="shared" si="9"/>
        <v>0</v>
      </c>
      <c r="O45" s="24">
        <f t="shared" si="10"/>
        <v>0</v>
      </c>
      <c r="P45" s="24">
        <f t="shared" si="11"/>
        <v>0</v>
      </c>
    </row>
    <row r="46" spans="1:16" x14ac:dyDescent="0.2">
      <c r="A46" s="68">
        <v>32</v>
      </c>
      <c r="B46" s="22"/>
      <c r="C46" s="15" t="s">
        <v>59</v>
      </c>
      <c r="D46" s="7" t="s">
        <v>27</v>
      </c>
      <c r="E46" s="8">
        <v>1.5</v>
      </c>
      <c r="F46" s="24"/>
      <c r="G46" s="24"/>
      <c r="H46" s="24"/>
      <c r="I46" s="24"/>
      <c r="J46" s="24"/>
      <c r="K46" s="24">
        <f t="shared" si="6"/>
        <v>0</v>
      </c>
      <c r="L46" s="24">
        <f t="shared" si="7"/>
        <v>0</v>
      </c>
      <c r="M46" s="24">
        <f t="shared" si="8"/>
        <v>0</v>
      </c>
      <c r="N46" s="24">
        <f t="shared" si="9"/>
        <v>0</v>
      </c>
      <c r="O46" s="24">
        <f t="shared" si="10"/>
        <v>0</v>
      </c>
      <c r="P46" s="24">
        <f t="shared" si="11"/>
        <v>0</v>
      </c>
    </row>
    <row r="47" spans="1:16" ht="24" x14ac:dyDescent="0.2">
      <c r="A47" s="68">
        <v>33</v>
      </c>
      <c r="B47" s="22"/>
      <c r="C47" s="15" t="s">
        <v>60</v>
      </c>
      <c r="D47" s="7" t="s">
        <v>29</v>
      </c>
      <c r="E47" s="8">
        <v>1</v>
      </c>
      <c r="F47" s="24"/>
      <c r="G47" s="24"/>
      <c r="H47" s="24"/>
      <c r="I47" s="24"/>
      <c r="J47" s="24"/>
      <c r="K47" s="24">
        <f t="shared" si="6"/>
        <v>0</v>
      </c>
      <c r="L47" s="24">
        <f t="shared" si="7"/>
        <v>0</v>
      </c>
      <c r="M47" s="24">
        <f t="shared" si="8"/>
        <v>0</v>
      </c>
      <c r="N47" s="24">
        <f t="shared" si="9"/>
        <v>0</v>
      </c>
      <c r="O47" s="24">
        <f t="shared" si="10"/>
        <v>0</v>
      </c>
      <c r="P47" s="24">
        <f t="shared" si="11"/>
        <v>0</v>
      </c>
    </row>
    <row r="48" spans="1:16" ht="24" x14ac:dyDescent="0.2">
      <c r="A48" s="68">
        <v>34</v>
      </c>
      <c r="B48" s="22"/>
      <c r="C48" s="9" t="s">
        <v>61</v>
      </c>
      <c r="D48" s="7" t="s">
        <v>31</v>
      </c>
      <c r="E48" s="8">
        <v>26</v>
      </c>
      <c r="F48" s="24"/>
      <c r="G48" s="24"/>
      <c r="H48" s="24"/>
      <c r="I48" s="24"/>
      <c r="J48" s="24"/>
      <c r="K48" s="24">
        <f t="shared" si="6"/>
        <v>0</v>
      </c>
      <c r="L48" s="24">
        <f t="shared" si="7"/>
        <v>0</v>
      </c>
      <c r="M48" s="24">
        <f t="shared" si="8"/>
        <v>0</v>
      </c>
      <c r="N48" s="24">
        <f t="shared" si="9"/>
        <v>0</v>
      </c>
      <c r="O48" s="24">
        <f t="shared" si="10"/>
        <v>0</v>
      </c>
      <c r="P48" s="24">
        <f t="shared" si="11"/>
        <v>0</v>
      </c>
    </row>
    <row r="49" spans="1:16" x14ac:dyDescent="0.2">
      <c r="A49" s="68">
        <v>35</v>
      </c>
      <c r="B49" s="22"/>
      <c r="C49" s="15" t="s">
        <v>62</v>
      </c>
      <c r="D49" s="7" t="s">
        <v>31</v>
      </c>
      <c r="E49" s="8">
        <v>62.4</v>
      </c>
      <c r="F49" s="24"/>
      <c r="G49" s="24"/>
      <c r="H49" s="24"/>
      <c r="I49" s="24"/>
      <c r="J49" s="24"/>
      <c r="K49" s="24">
        <f t="shared" si="6"/>
        <v>0</v>
      </c>
      <c r="L49" s="24">
        <f t="shared" si="7"/>
        <v>0</v>
      </c>
      <c r="M49" s="24">
        <f t="shared" si="8"/>
        <v>0</v>
      </c>
      <c r="N49" s="24">
        <f t="shared" si="9"/>
        <v>0</v>
      </c>
      <c r="O49" s="24">
        <f t="shared" si="10"/>
        <v>0</v>
      </c>
      <c r="P49" s="24">
        <f t="shared" si="11"/>
        <v>0</v>
      </c>
    </row>
    <row r="50" spans="1:16" x14ac:dyDescent="0.2">
      <c r="A50" s="68">
        <v>36</v>
      </c>
      <c r="B50" s="22"/>
      <c r="C50" s="15" t="s">
        <v>63</v>
      </c>
      <c r="D50" s="7" t="s">
        <v>29</v>
      </c>
      <c r="E50" s="8">
        <v>1</v>
      </c>
      <c r="F50" s="24"/>
      <c r="G50" s="24"/>
      <c r="H50" s="24"/>
      <c r="I50" s="24"/>
      <c r="J50" s="24"/>
      <c r="K50" s="24">
        <f t="shared" si="6"/>
        <v>0</v>
      </c>
      <c r="L50" s="24">
        <f t="shared" si="7"/>
        <v>0</v>
      </c>
      <c r="M50" s="24">
        <f t="shared" si="8"/>
        <v>0</v>
      </c>
      <c r="N50" s="24">
        <f t="shared" si="9"/>
        <v>0</v>
      </c>
      <c r="O50" s="24">
        <f t="shared" si="10"/>
        <v>0</v>
      </c>
      <c r="P50" s="24">
        <f t="shared" si="11"/>
        <v>0</v>
      </c>
    </row>
    <row r="51" spans="1:16" x14ac:dyDescent="0.2">
      <c r="A51" s="68">
        <v>37</v>
      </c>
      <c r="B51" s="22"/>
      <c r="C51" s="6" t="s">
        <v>64</v>
      </c>
      <c r="D51" s="7"/>
      <c r="E51" s="8"/>
      <c r="F51" s="24"/>
      <c r="G51" s="24"/>
      <c r="H51" s="24"/>
      <c r="I51" s="24"/>
      <c r="J51" s="24"/>
      <c r="K51" s="24"/>
      <c r="L51" s="24"/>
      <c r="M51" s="24"/>
      <c r="N51" s="24"/>
      <c r="O51" s="24"/>
      <c r="P51" s="24"/>
    </row>
    <row r="52" spans="1:16" ht="24" x14ac:dyDescent="0.2">
      <c r="A52" s="68">
        <v>38</v>
      </c>
      <c r="B52" s="22"/>
      <c r="C52" s="12" t="s">
        <v>65</v>
      </c>
      <c r="D52" s="55" t="s">
        <v>31</v>
      </c>
      <c r="E52" s="56">
        <v>410</v>
      </c>
      <c r="F52" s="24"/>
      <c r="G52" s="24"/>
      <c r="H52" s="24"/>
      <c r="I52" s="24"/>
      <c r="J52" s="24"/>
      <c r="K52" s="24">
        <f t="shared" si="6"/>
        <v>0</v>
      </c>
      <c r="L52" s="24">
        <f t="shared" si="7"/>
        <v>0</v>
      </c>
      <c r="M52" s="24">
        <f t="shared" si="8"/>
        <v>0</v>
      </c>
      <c r="N52" s="24">
        <f t="shared" si="9"/>
        <v>0</v>
      </c>
      <c r="O52" s="24">
        <f t="shared" si="10"/>
        <v>0</v>
      </c>
      <c r="P52" s="24">
        <f t="shared" si="11"/>
        <v>0</v>
      </c>
    </row>
    <row r="53" spans="1:16" x14ac:dyDescent="0.2">
      <c r="A53" s="68">
        <v>39</v>
      </c>
      <c r="B53" s="22"/>
      <c r="C53" s="17" t="s">
        <v>66</v>
      </c>
      <c r="D53" s="55" t="s">
        <v>31</v>
      </c>
      <c r="E53" s="56">
        <v>363</v>
      </c>
      <c r="F53" s="24"/>
      <c r="G53" s="24"/>
      <c r="H53" s="24"/>
      <c r="I53" s="24"/>
      <c r="J53" s="24"/>
      <c r="K53" s="24">
        <f t="shared" si="6"/>
        <v>0</v>
      </c>
      <c r="L53" s="24">
        <f t="shared" si="7"/>
        <v>0</v>
      </c>
      <c r="M53" s="24">
        <f t="shared" si="8"/>
        <v>0</v>
      </c>
      <c r="N53" s="24">
        <f t="shared" si="9"/>
        <v>0</v>
      </c>
      <c r="O53" s="24">
        <f t="shared" si="10"/>
        <v>0</v>
      </c>
      <c r="P53" s="24">
        <f t="shared" si="11"/>
        <v>0</v>
      </c>
    </row>
    <row r="54" spans="1:16" x14ac:dyDescent="0.2">
      <c r="A54" s="68">
        <v>40</v>
      </c>
      <c r="B54" s="22"/>
      <c r="C54" s="17" t="s">
        <v>67</v>
      </c>
      <c r="D54" s="55" t="s">
        <v>31</v>
      </c>
      <c r="E54" s="56">
        <v>47</v>
      </c>
      <c r="F54" s="24"/>
      <c r="G54" s="24"/>
      <c r="H54" s="24"/>
      <c r="I54" s="24"/>
      <c r="J54" s="24"/>
      <c r="K54" s="24">
        <f t="shared" si="6"/>
        <v>0</v>
      </c>
      <c r="L54" s="24">
        <f t="shared" si="7"/>
        <v>0</v>
      </c>
      <c r="M54" s="24">
        <f t="shared" si="8"/>
        <v>0</v>
      </c>
      <c r="N54" s="24">
        <f t="shared" si="9"/>
        <v>0</v>
      </c>
      <c r="O54" s="24">
        <f t="shared" si="10"/>
        <v>0</v>
      </c>
      <c r="P54" s="24">
        <f t="shared" si="11"/>
        <v>0</v>
      </c>
    </row>
    <row r="55" spans="1:16" x14ac:dyDescent="0.2">
      <c r="A55" s="68">
        <v>41</v>
      </c>
      <c r="B55" s="22"/>
      <c r="C55" s="17" t="s">
        <v>68</v>
      </c>
      <c r="D55" s="55" t="s">
        <v>31</v>
      </c>
      <c r="E55" s="56">
        <v>47</v>
      </c>
      <c r="F55" s="24"/>
      <c r="G55" s="24"/>
      <c r="H55" s="24"/>
      <c r="I55" s="24"/>
      <c r="J55" s="24"/>
      <c r="K55" s="24">
        <f t="shared" si="6"/>
        <v>0</v>
      </c>
      <c r="L55" s="24">
        <f t="shared" si="7"/>
        <v>0</v>
      </c>
      <c r="M55" s="24">
        <f t="shared" si="8"/>
        <v>0</v>
      </c>
      <c r="N55" s="24">
        <f t="shared" si="9"/>
        <v>0</v>
      </c>
      <c r="O55" s="24">
        <f t="shared" si="10"/>
        <v>0</v>
      </c>
      <c r="P55" s="24">
        <f t="shared" si="11"/>
        <v>0</v>
      </c>
    </row>
    <row r="56" spans="1:16" x14ac:dyDescent="0.2">
      <c r="A56" s="68">
        <v>42</v>
      </c>
      <c r="B56" s="22"/>
      <c r="C56" s="9" t="s">
        <v>69</v>
      </c>
      <c r="D56" s="7" t="s">
        <v>31</v>
      </c>
      <c r="E56" s="8">
        <v>24.22</v>
      </c>
      <c r="F56" s="24"/>
      <c r="G56" s="24"/>
      <c r="H56" s="24"/>
      <c r="I56" s="24"/>
      <c r="J56" s="24"/>
      <c r="K56" s="24">
        <f t="shared" si="6"/>
        <v>0</v>
      </c>
      <c r="L56" s="24">
        <f t="shared" si="7"/>
        <v>0</v>
      </c>
      <c r="M56" s="24">
        <f t="shared" si="8"/>
        <v>0</v>
      </c>
      <c r="N56" s="24">
        <f t="shared" si="9"/>
        <v>0</v>
      </c>
      <c r="O56" s="24">
        <f t="shared" si="10"/>
        <v>0</v>
      </c>
      <c r="P56" s="24">
        <f t="shared" si="11"/>
        <v>0</v>
      </c>
    </row>
    <row r="57" spans="1:16" x14ac:dyDescent="0.2">
      <c r="A57" s="68">
        <v>43</v>
      </c>
      <c r="B57" s="22"/>
      <c r="C57" s="9" t="s">
        <v>70</v>
      </c>
      <c r="D57" s="7" t="s">
        <v>71</v>
      </c>
      <c r="E57" s="8">
        <v>6</v>
      </c>
      <c r="F57" s="24"/>
      <c r="G57" s="24"/>
      <c r="H57" s="24"/>
      <c r="I57" s="24"/>
      <c r="J57" s="24"/>
      <c r="K57" s="24">
        <f t="shared" si="6"/>
        <v>0</v>
      </c>
      <c r="L57" s="24">
        <f t="shared" si="7"/>
        <v>0</v>
      </c>
      <c r="M57" s="24">
        <f t="shared" si="8"/>
        <v>0</v>
      </c>
      <c r="N57" s="24">
        <f t="shared" si="9"/>
        <v>0</v>
      </c>
      <c r="O57" s="24">
        <f t="shared" si="10"/>
        <v>0</v>
      </c>
      <c r="P57" s="24">
        <f t="shared" si="11"/>
        <v>0</v>
      </c>
    </row>
    <row r="58" spans="1:16" ht="24" x14ac:dyDescent="0.2">
      <c r="A58" s="68">
        <v>44</v>
      </c>
      <c r="B58" s="22"/>
      <c r="C58" s="9" t="s">
        <v>72</v>
      </c>
      <c r="D58" s="7" t="s">
        <v>31</v>
      </c>
      <c r="E58" s="8">
        <v>55</v>
      </c>
      <c r="F58" s="24"/>
      <c r="G58" s="24"/>
      <c r="H58" s="24"/>
      <c r="I58" s="24"/>
      <c r="J58" s="24"/>
      <c r="K58" s="24">
        <f t="shared" si="6"/>
        <v>0</v>
      </c>
      <c r="L58" s="24">
        <f t="shared" si="7"/>
        <v>0</v>
      </c>
      <c r="M58" s="24">
        <f t="shared" si="8"/>
        <v>0</v>
      </c>
      <c r="N58" s="24">
        <f t="shared" si="9"/>
        <v>0</v>
      </c>
      <c r="O58" s="24">
        <f t="shared" si="10"/>
        <v>0</v>
      </c>
      <c r="P58" s="24">
        <f t="shared" si="11"/>
        <v>0</v>
      </c>
    </row>
    <row r="59" spans="1:16" ht="24" x14ac:dyDescent="0.2">
      <c r="A59" s="68">
        <v>45</v>
      </c>
      <c r="B59" s="22"/>
      <c r="C59" s="9" t="s">
        <v>73</v>
      </c>
      <c r="D59" s="7" t="s">
        <v>25</v>
      </c>
      <c r="E59" s="8">
        <v>1</v>
      </c>
      <c r="F59" s="24"/>
      <c r="G59" s="24"/>
      <c r="H59" s="24"/>
      <c r="I59" s="24"/>
      <c r="J59" s="24"/>
      <c r="K59" s="24">
        <f t="shared" si="6"/>
        <v>0</v>
      </c>
      <c r="L59" s="24">
        <f t="shared" si="7"/>
        <v>0</v>
      </c>
      <c r="M59" s="24">
        <f t="shared" si="8"/>
        <v>0</v>
      </c>
      <c r="N59" s="24">
        <f t="shared" si="9"/>
        <v>0</v>
      </c>
      <c r="O59" s="24">
        <f t="shared" si="10"/>
        <v>0</v>
      </c>
      <c r="P59" s="24">
        <f t="shared" si="11"/>
        <v>0</v>
      </c>
    </row>
    <row r="60" spans="1:16" x14ac:dyDescent="0.2">
      <c r="A60" s="68">
        <v>46</v>
      </c>
      <c r="B60" s="22"/>
      <c r="C60" s="9" t="s">
        <v>74</v>
      </c>
      <c r="D60" s="7" t="s">
        <v>25</v>
      </c>
      <c r="E60" s="8">
        <v>1</v>
      </c>
      <c r="F60" s="24"/>
      <c r="G60" s="24"/>
      <c r="H60" s="24"/>
      <c r="I60" s="24"/>
      <c r="J60" s="24"/>
      <c r="K60" s="24">
        <f t="shared" si="6"/>
        <v>0</v>
      </c>
      <c r="L60" s="24">
        <f t="shared" si="7"/>
        <v>0</v>
      </c>
      <c r="M60" s="24">
        <f t="shared" si="8"/>
        <v>0</v>
      </c>
      <c r="N60" s="24">
        <f t="shared" si="9"/>
        <v>0</v>
      </c>
      <c r="O60" s="24">
        <f t="shared" si="10"/>
        <v>0</v>
      </c>
      <c r="P60" s="24">
        <f t="shared" si="11"/>
        <v>0</v>
      </c>
    </row>
    <row r="61" spans="1:16" x14ac:dyDescent="0.2">
      <c r="A61" s="68">
        <v>47</v>
      </c>
      <c r="B61" s="22"/>
      <c r="C61" s="6" t="s">
        <v>75</v>
      </c>
      <c r="D61" s="7"/>
      <c r="E61" s="8"/>
      <c r="F61" s="24"/>
      <c r="G61" s="24"/>
      <c r="H61" s="24"/>
      <c r="I61" s="24"/>
      <c r="J61" s="24"/>
      <c r="K61" s="24"/>
      <c r="L61" s="24"/>
      <c r="M61" s="24"/>
      <c r="N61" s="24"/>
      <c r="O61" s="24"/>
      <c r="P61" s="24"/>
    </row>
    <row r="62" spans="1:16" ht="24" x14ac:dyDescent="0.2">
      <c r="A62" s="68">
        <v>48</v>
      </c>
      <c r="B62" s="22"/>
      <c r="C62" s="9" t="s">
        <v>76</v>
      </c>
      <c r="D62" s="7" t="s">
        <v>29</v>
      </c>
      <c r="E62" s="8">
        <v>6</v>
      </c>
      <c r="F62" s="24"/>
      <c r="G62" s="24"/>
      <c r="H62" s="24"/>
      <c r="I62" s="24"/>
      <c r="J62" s="24"/>
      <c r="K62" s="24">
        <f t="shared" si="6"/>
        <v>0</v>
      </c>
      <c r="L62" s="24">
        <f t="shared" si="7"/>
        <v>0</v>
      </c>
      <c r="M62" s="24">
        <f t="shared" si="8"/>
        <v>0</v>
      </c>
      <c r="N62" s="24">
        <f t="shared" si="9"/>
        <v>0</v>
      </c>
      <c r="O62" s="24">
        <f t="shared" si="10"/>
        <v>0</v>
      </c>
      <c r="P62" s="24">
        <f t="shared" si="11"/>
        <v>0</v>
      </c>
    </row>
    <row r="63" spans="1:16" x14ac:dyDescent="0.2">
      <c r="A63" s="68">
        <v>49</v>
      </c>
      <c r="B63" s="22"/>
      <c r="C63" s="9" t="s">
        <v>77</v>
      </c>
      <c r="D63" s="7" t="s">
        <v>23</v>
      </c>
      <c r="E63" s="8">
        <v>77</v>
      </c>
      <c r="F63" s="24"/>
      <c r="G63" s="24"/>
      <c r="H63" s="24"/>
      <c r="I63" s="24"/>
      <c r="J63" s="24"/>
      <c r="K63" s="24">
        <f t="shared" si="6"/>
        <v>0</v>
      </c>
      <c r="L63" s="24">
        <f t="shared" si="7"/>
        <v>0</v>
      </c>
      <c r="M63" s="24">
        <f t="shared" si="8"/>
        <v>0</v>
      </c>
      <c r="N63" s="24">
        <f t="shared" si="9"/>
        <v>0</v>
      </c>
      <c r="O63" s="24">
        <f t="shared" si="10"/>
        <v>0</v>
      </c>
      <c r="P63" s="24">
        <f t="shared" si="11"/>
        <v>0</v>
      </c>
    </row>
    <row r="64" spans="1:16" x14ac:dyDescent="0.2">
      <c r="A64" s="68">
        <v>50</v>
      </c>
      <c r="B64" s="22"/>
      <c r="C64" s="15" t="s">
        <v>78</v>
      </c>
      <c r="D64" s="7" t="s">
        <v>44</v>
      </c>
      <c r="E64" s="8">
        <v>65</v>
      </c>
      <c r="F64" s="24"/>
      <c r="G64" s="24"/>
      <c r="H64" s="24"/>
      <c r="I64" s="24"/>
      <c r="J64" s="24"/>
      <c r="K64" s="24">
        <f t="shared" si="6"/>
        <v>0</v>
      </c>
      <c r="L64" s="24">
        <f t="shared" si="7"/>
        <v>0</v>
      </c>
      <c r="M64" s="24">
        <f t="shared" si="8"/>
        <v>0</v>
      </c>
      <c r="N64" s="24">
        <f t="shared" si="9"/>
        <v>0</v>
      </c>
      <c r="O64" s="24">
        <f t="shared" si="10"/>
        <v>0</v>
      </c>
      <c r="P64" s="24">
        <f t="shared" si="11"/>
        <v>0</v>
      </c>
    </row>
    <row r="65" spans="1:16" x14ac:dyDescent="0.2">
      <c r="A65" s="68">
        <v>51</v>
      </c>
      <c r="B65" s="22"/>
      <c r="C65" s="15" t="s">
        <v>79</v>
      </c>
      <c r="D65" s="7" t="s">
        <v>44</v>
      </c>
      <c r="E65" s="8">
        <v>8</v>
      </c>
      <c r="F65" s="24"/>
      <c r="G65" s="24"/>
      <c r="H65" s="24"/>
      <c r="I65" s="24"/>
      <c r="J65" s="24"/>
      <c r="K65" s="24">
        <f t="shared" si="6"/>
        <v>0</v>
      </c>
      <c r="L65" s="24">
        <f t="shared" si="7"/>
        <v>0</v>
      </c>
      <c r="M65" s="24">
        <f t="shared" si="8"/>
        <v>0</v>
      </c>
      <c r="N65" s="24">
        <f t="shared" si="9"/>
        <v>0</v>
      </c>
      <c r="O65" s="24">
        <f t="shared" si="10"/>
        <v>0</v>
      </c>
      <c r="P65" s="24">
        <f t="shared" si="11"/>
        <v>0</v>
      </c>
    </row>
    <row r="66" spans="1:16" x14ac:dyDescent="0.2">
      <c r="A66" s="68">
        <v>52</v>
      </c>
      <c r="B66" s="22"/>
      <c r="C66" s="15" t="s">
        <v>80</v>
      </c>
      <c r="D66" s="7" t="s">
        <v>44</v>
      </c>
      <c r="E66" s="8">
        <v>2</v>
      </c>
      <c r="F66" s="24"/>
      <c r="G66" s="24"/>
      <c r="H66" s="24"/>
      <c r="I66" s="24"/>
      <c r="J66" s="24"/>
      <c r="K66" s="24">
        <f t="shared" si="6"/>
        <v>0</v>
      </c>
      <c r="L66" s="24">
        <f t="shared" si="7"/>
        <v>0</v>
      </c>
      <c r="M66" s="24">
        <f t="shared" si="8"/>
        <v>0</v>
      </c>
      <c r="N66" s="24">
        <f t="shared" si="9"/>
        <v>0</v>
      </c>
      <c r="O66" s="24">
        <f t="shared" si="10"/>
        <v>0</v>
      </c>
      <c r="P66" s="24">
        <f t="shared" si="11"/>
        <v>0</v>
      </c>
    </row>
    <row r="67" spans="1:16" x14ac:dyDescent="0.2">
      <c r="A67" s="68">
        <v>53</v>
      </c>
      <c r="B67" s="22"/>
      <c r="C67" s="15" t="s">
        <v>81</v>
      </c>
      <c r="D67" s="7" t="s">
        <v>44</v>
      </c>
      <c r="E67" s="8">
        <v>2</v>
      </c>
      <c r="F67" s="24"/>
      <c r="G67" s="24"/>
      <c r="H67" s="24"/>
      <c r="I67" s="24"/>
      <c r="J67" s="24"/>
      <c r="K67" s="24">
        <f t="shared" si="6"/>
        <v>0</v>
      </c>
      <c r="L67" s="24">
        <f t="shared" si="7"/>
        <v>0</v>
      </c>
      <c r="M67" s="24">
        <f t="shared" si="8"/>
        <v>0</v>
      </c>
      <c r="N67" s="24">
        <f t="shared" si="9"/>
        <v>0</v>
      </c>
      <c r="O67" s="24">
        <f t="shared" si="10"/>
        <v>0</v>
      </c>
      <c r="P67" s="24">
        <f t="shared" si="11"/>
        <v>0</v>
      </c>
    </row>
    <row r="68" spans="1:16" x14ac:dyDescent="0.2">
      <c r="A68" s="68">
        <v>54</v>
      </c>
      <c r="B68" s="22"/>
      <c r="C68" s="15" t="s">
        <v>82</v>
      </c>
      <c r="D68" s="7" t="s">
        <v>31</v>
      </c>
      <c r="E68" s="8">
        <v>71</v>
      </c>
      <c r="F68" s="24"/>
      <c r="G68" s="24"/>
      <c r="H68" s="24"/>
      <c r="I68" s="24"/>
      <c r="J68" s="24"/>
      <c r="K68" s="24">
        <f t="shared" si="6"/>
        <v>0</v>
      </c>
      <c r="L68" s="24">
        <f t="shared" si="7"/>
        <v>0</v>
      </c>
      <c r="M68" s="24">
        <f t="shared" si="8"/>
        <v>0</v>
      </c>
      <c r="N68" s="24">
        <f t="shared" si="9"/>
        <v>0</v>
      </c>
      <c r="O68" s="24">
        <f t="shared" si="10"/>
        <v>0</v>
      </c>
      <c r="P68" s="24">
        <f t="shared" si="11"/>
        <v>0</v>
      </c>
    </row>
    <row r="69" spans="1:16" x14ac:dyDescent="0.2">
      <c r="A69" s="68">
        <v>55</v>
      </c>
      <c r="B69" s="22"/>
      <c r="C69" s="15" t="s">
        <v>83</v>
      </c>
      <c r="D69" s="7" t="s">
        <v>29</v>
      </c>
      <c r="E69" s="8">
        <v>1</v>
      </c>
      <c r="F69" s="24"/>
      <c r="G69" s="24"/>
      <c r="H69" s="24"/>
      <c r="I69" s="24"/>
      <c r="J69" s="24"/>
      <c r="K69" s="24">
        <f t="shared" si="6"/>
        <v>0</v>
      </c>
      <c r="L69" s="24">
        <f t="shared" si="7"/>
        <v>0</v>
      </c>
      <c r="M69" s="24">
        <f t="shared" si="8"/>
        <v>0</v>
      </c>
      <c r="N69" s="24">
        <f t="shared" si="9"/>
        <v>0</v>
      </c>
      <c r="O69" s="24">
        <f t="shared" si="10"/>
        <v>0</v>
      </c>
      <c r="P69" s="24">
        <f t="shared" si="11"/>
        <v>0</v>
      </c>
    </row>
    <row r="70" spans="1:16" ht="48" x14ac:dyDescent="0.2">
      <c r="A70" s="68">
        <v>56</v>
      </c>
      <c r="B70" s="22"/>
      <c r="C70" s="9" t="s">
        <v>84</v>
      </c>
      <c r="D70" s="7" t="s">
        <v>29</v>
      </c>
      <c r="E70" s="8">
        <v>6</v>
      </c>
      <c r="F70" s="24"/>
      <c r="G70" s="24"/>
      <c r="H70" s="24"/>
      <c r="I70" s="24"/>
      <c r="J70" s="24"/>
      <c r="K70" s="24">
        <f t="shared" si="6"/>
        <v>0</v>
      </c>
      <c r="L70" s="24">
        <f t="shared" si="7"/>
        <v>0</v>
      </c>
      <c r="M70" s="24">
        <f t="shared" si="8"/>
        <v>0</v>
      </c>
      <c r="N70" s="24">
        <f t="shared" si="9"/>
        <v>0</v>
      </c>
      <c r="O70" s="24">
        <f t="shared" si="10"/>
        <v>0</v>
      </c>
      <c r="P70" s="24">
        <f t="shared" si="11"/>
        <v>0</v>
      </c>
    </row>
    <row r="71" spans="1:16" x14ac:dyDescent="0.2">
      <c r="A71" s="68">
        <v>57</v>
      </c>
      <c r="B71" s="22"/>
      <c r="C71" s="15" t="s">
        <v>85</v>
      </c>
      <c r="D71" s="7" t="s">
        <v>31</v>
      </c>
      <c r="E71" s="8">
        <v>25</v>
      </c>
      <c r="F71" s="24"/>
      <c r="G71" s="24"/>
      <c r="H71" s="24"/>
      <c r="I71" s="24"/>
      <c r="J71" s="24"/>
      <c r="K71" s="24">
        <f t="shared" si="6"/>
        <v>0</v>
      </c>
      <c r="L71" s="24">
        <f t="shared" si="7"/>
        <v>0</v>
      </c>
      <c r="M71" s="24">
        <f t="shared" si="8"/>
        <v>0</v>
      </c>
      <c r="N71" s="24">
        <f t="shared" si="9"/>
        <v>0</v>
      </c>
      <c r="O71" s="24">
        <f t="shared" si="10"/>
        <v>0</v>
      </c>
      <c r="P71" s="24">
        <f t="shared" si="11"/>
        <v>0</v>
      </c>
    </row>
    <row r="72" spans="1:16" x14ac:dyDescent="0.2">
      <c r="A72" s="68">
        <v>58</v>
      </c>
      <c r="B72" s="22"/>
      <c r="C72" s="15" t="s">
        <v>86</v>
      </c>
      <c r="D72" s="7" t="s">
        <v>31</v>
      </c>
      <c r="E72" s="8">
        <v>25</v>
      </c>
      <c r="F72" s="24"/>
      <c r="G72" s="24"/>
      <c r="H72" s="24"/>
      <c r="I72" s="24"/>
      <c r="J72" s="24"/>
      <c r="K72" s="24">
        <f t="shared" si="6"/>
        <v>0</v>
      </c>
      <c r="L72" s="24">
        <f t="shared" si="7"/>
        <v>0</v>
      </c>
      <c r="M72" s="24">
        <f t="shared" si="8"/>
        <v>0</v>
      </c>
      <c r="N72" s="24">
        <f t="shared" si="9"/>
        <v>0</v>
      </c>
      <c r="O72" s="24">
        <f t="shared" si="10"/>
        <v>0</v>
      </c>
      <c r="P72" s="24">
        <f t="shared" si="11"/>
        <v>0</v>
      </c>
    </row>
    <row r="73" spans="1:16" x14ac:dyDescent="0.2">
      <c r="A73" s="68">
        <v>59</v>
      </c>
      <c r="B73" s="22"/>
      <c r="C73" s="15" t="s">
        <v>87</v>
      </c>
      <c r="D73" s="7" t="s">
        <v>25</v>
      </c>
      <c r="E73" s="8">
        <v>6</v>
      </c>
      <c r="F73" s="24"/>
      <c r="G73" s="24"/>
      <c r="H73" s="24"/>
      <c r="I73" s="24"/>
      <c r="J73" s="24"/>
      <c r="K73" s="24">
        <f t="shared" si="6"/>
        <v>0</v>
      </c>
      <c r="L73" s="24">
        <f t="shared" si="7"/>
        <v>0</v>
      </c>
      <c r="M73" s="24">
        <f t="shared" si="8"/>
        <v>0</v>
      </c>
      <c r="N73" s="24">
        <f t="shared" si="9"/>
        <v>0</v>
      </c>
      <c r="O73" s="24">
        <f t="shared" si="10"/>
        <v>0</v>
      </c>
      <c r="P73" s="24">
        <f t="shared" si="11"/>
        <v>0</v>
      </c>
    </row>
    <row r="74" spans="1:16" x14ac:dyDescent="0.2">
      <c r="A74" s="68">
        <v>60</v>
      </c>
      <c r="B74" s="22"/>
      <c r="C74" s="15" t="s">
        <v>88</v>
      </c>
      <c r="D74" s="7" t="s">
        <v>29</v>
      </c>
      <c r="E74" s="8">
        <v>1</v>
      </c>
      <c r="F74" s="24"/>
      <c r="G74" s="24"/>
      <c r="H74" s="24"/>
      <c r="I74" s="24"/>
      <c r="J74" s="24"/>
      <c r="K74" s="24">
        <f t="shared" si="6"/>
        <v>0</v>
      </c>
      <c r="L74" s="24">
        <f t="shared" si="7"/>
        <v>0</v>
      </c>
      <c r="M74" s="24">
        <f t="shared" si="8"/>
        <v>0</v>
      </c>
      <c r="N74" s="24">
        <f t="shared" si="9"/>
        <v>0</v>
      </c>
      <c r="O74" s="24">
        <f t="shared" si="10"/>
        <v>0</v>
      </c>
      <c r="P74" s="24">
        <f t="shared" si="11"/>
        <v>0</v>
      </c>
    </row>
    <row r="75" spans="1:16" x14ac:dyDescent="0.2">
      <c r="A75" s="68">
        <v>61</v>
      </c>
      <c r="B75" s="22"/>
      <c r="C75" s="6" t="s">
        <v>89</v>
      </c>
      <c r="D75" s="7"/>
      <c r="E75" s="8"/>
      <c r="F75" s="24"/>
      <c r="G75" s="24"/>
      <c r="H75" s="24"/>
      <c r="I75" s="24"/>
      <c r="J75" s="24"/>
      <c r="K75" s="24"/>
      <c r="L75" s="24"/>
      <c r="M75" s="24"/>
      <c r="N75" s="24"/>
      <c r="O75" s="24"/>
      <c r="P75" s="24"/>
    </row>
    <row r="76" spans="1:16" x14ac:dyDescent="0.2">
      <c r="A76" s="68">
        <v>62</v>
      </c>
      <c r="B76" s="22"/>
      <c r="C76" s="12" t="s">
        <v>90</v>
      </c>
      <c r="D76" s="55" t="s">
        <v>31</v>
      </c>
      <c r="E76" s="56">
        <v>527</v>
      </c>
      <c r="F76" s="24"/>
      <c r="G76" s="24"/>
      <c r="H76" s="24"/>
      <c r="I76" s="24"/>
      <c r="J76" s="24"/>
      <c r="K76" s="24">
        <f t="shared" si="6"/>
        <v>0</v>
      </c>
      <c r="L76" s="24">
        <f t="shared" si="7"/>
        <v>0</v>
      </c>
      <c r="M76" s="24">
        <f t="shared" si="8"/>
        <v>0</v>
      </c>
      <c r="N76" s="24">
        <f t="shared" si="9"/>
        <v>0</v>
      </c>
      <c r="O76" s="24">
        <f t="shared" si="10"/>
        <v>0</v>
      </c>
      <c r="P76" s="24">
        <f t="shared" si="11"/>
        <v>0</v>
      </c>
    </row>
    <row r="77" spans="1:16" x14ac:dyDescent="0.2">
      <c r="A77" s="68">
        <v>63</v>
      </c>
      <c r="B77" s="22"/>
      <c r="C77" s="17" t="s">
        <v>91</v>
      </c>
      <c r="D77" s="55" t="s">
        <v>31</v>
      </c>
      <c r="E77" s="56">
        <v>580</v>
      </c>
      <c r="F77" s="24"/>
      <c r="G77" s="24"/>
      <c r="H77" s="24"/>
      <c r="I77" s="24"/>
      <c r="J77" s="24"/>
      <c r="K77" s="24">
        <f t="shared" si="6"/>
        <v>0</v>
      </c>
      <c r="L77" s="24">
        <f t="shared" si="7"/>
        <v>0</v>
      </c>
      <c r="M77" s="24">
        <f t="shared" si="8"/>
        <v>0</v>
      </c>
      <c r="N77" s="24">
        <f t="shared" si="9"/>
        <v>0</v>
      </c>
      <c r="O77" s="24">
        <f t="shared" si="10"/>
        <v>0</v>
      </c>
      <c r="P77" s="24">
        <f t="shared" si="11"/>
        <v>0</v>
      </c>
    </row>
    <row r="78" spans="1:16" x14ac:dyDescent="0.2">
      <c r="A78" s="68">
        <v>64</v>
      </c>
      <c r="B78" s="22"/>
      <c r="C78" s="18" t="s">
        <v>92</v>
      </c>
      <c r="D78" s="55" t="s">
        <v>31</v>
      </c>
      <c r="E78" s="56">
        <v>527</v>
      </c>
      <c r="F78" s="24"/>
      <c r="G78" s="24"/>
      <c r="H78" s="24"/>
      <c r="I78" s="24"/>
      <c r="J78" s="24"/>
      <c r="K78" s="24">
        <f t="shared" si="6"/>
        <v>0</v>
      </c>
      <c r="L78" s="24">
        <f t="shared" si="7"/>
        <v>0</v>
      </c>
      <c r="M78" s="24">
        <f t="shared" si="8"/>
        <v>0</v>
      </c>
      <c r="N78" s="24">
        <f t="shared" si="9"/>
        <v>0</v>
      </c>
      <c r="O78" s="24">
        <f t="shared" si="10"/>
        <v>0</v>
      </c>
      <c r="P78" s="24">
        <f t="shared" si="11"/>
        <v>0</v>
      </c>
    </row>
    <row r="79" spans="1:16" x14ac:dyDescent="0.2">
      <c r="A79" s="68">
        <v>65</v>
      </c>
      <c r="B79" s="22"/>
      <c r="C79" s="17" t="s">
        <v>93</v>
      </c>
      <c r="D79" s="55" t="s">
        <v>27</v>
      </c>
      <c r="E79" s="56">
        <v>1.6</v>
      </c>
      <c r="F79" s="24"/>
      <c r="G79" s="24"/>
      <c r="H79" s="24"/>
      <c r="I79" s="24"/>
      <c r="J79" s="24"/>
      <c r="K79" s="24">
        <f t="shared" si="6"/>
        <v>0</v>
      </c>
      <c r="L79" s="24">
        <f t="shared" si="7"/>
        <v>0</v>
      </c>
      <c r="M79" s="24">
        <f t="shared" si="8"/>
        <v>0</v>
      </c>
      <c r="N79" s="24">
        <f t="shared" si="9"/>
        <v>0</v>
      </c>
      <c r="O79" s="24">
        <f t="shared" si="10"/>
        <v>0</v>
      </c>
      <c r="P79" s="24">
        <f t="shared" si="11"/>
        <v>0</v>
      </c>
    </row>
    <row r="80" spans="1:16" x14ac:dyDescent="0.2">
      <c r="A80" s="68">
        <v>66</v>
      </c>
      <c r="B80" s="22"/>
      <c r="C80" s="17" t="s">
        <v>94</v>
      </c>
      <c r="D80" s="55" t="s">
        <v>29</v>
      </c>
      <c r="E80" s="56">
        <v>1</v>
      </c>
      <c r="F80" s="24"/>
      <c r="G80" s="24"/>
      <c r="H80" s="24"/>
      <c r="I80" s="24"/>
      <c r="J80" s="24"/>
      <c r="K80" s="24">
        <f t="shared" si="6"/>
        <v>0</v>
      </c>
      <c r="L80" s="24">
        <f t="shared" si="7"/>
        <v>0</v>
      </c>
      <c r="M80" s="24">
        <f t="shared" si="8"/>
        <v>0</v>
      </c>
      <c r="N80" s="24">
        <f t="shared" si="9"/>
        <v>0</v>
      </c>
      <c r="O80" s="24">
        <f t="shared" si="10"/>
        <v>0</v>
      </c>
      <c r="P80" s="24">
        <f t="shared" si="11"/>
        <v>0</v>
      </c>
    </row>
    <row r="81" spans="1:16" x14ac:dyDescent="0.2">
      <c r="A81" s="68">
        <v>67</v>
      </c>
      <c r="B81" s="22"/>
      <c r="C81" s="12" t="s">
        <v>95</v>
      </c>
      <c r="D81" s="55" t="s">
        <v>31</v>
      </c>
      <c r="E81" s="56">
        <v>527</v>
      </c>
      <c r="F81" s="24"/>
      <c r="G81" s="24"/>
      <c r="H81" s="24"/>
      <c r="I81" s="24"/>
      <c r="J81" s="24"/>
      <c r="K81" s="24">
        <f t="shared" si="6"/>
        <v>0</v>
      </c>
      <c r="L81" s="24">
        <f t="shared" si="7"/>
        <v>0</v>
      </c>
      <c r="M81" s="24">
        <f t="shared" si="8"/>
        <v>0</v>
      </c>
      <c r="N81" s="24">
        <f t="shared" si="9"/>
        <v>0</v>
      </c>
      <c r="O81" s="24">
        <f t="shared" si="10"/>
        <v>0</v>
      </c>
      <c r="P81" s="24">
        <f t="shared" si="11"/>
        <v>0</v>
      </c>
    </row>
    <row r="82" spans="1:16" x14ac:dyDescent="0.2">
      <c r="A82" s="68">
        <v>68</v>
      </c>
      <c r="B82" s="22"/>
      <c r="C82" s="17" t="s">
        <v>96</v>
      </c>
      <c r="D82" s="55" t="s">
        <v>27</v>
      </c>
      <c r="E82" s="56">
        <v>8.1</v>
      </c>
      <c r="F82" s="24"/>
      <c r="G82" s="24"/>
      <c r="H82" s="24"/>
      <c r="I82" s="24"/>
      <c r="J82" s="24"/>
      <c r="K82" s="24">
        <f t="shared" si="6"/>
        <v>0</v>
      </c>
      <c r="L82" s="24">
        <f t="shared" si="7"/>
        <v>0</v>
      </c>
      <c r="M82" s="24">
        <f t="shared" si="8"/>
        <v>0</v>
      </c>
      <c r="N82" s="24">
        <f t="shared" si="9"/>
        <v>0</v>
      </c>
      <c r="O82" s="24">
        <f t="shared" si="10"/>
        <v>0</v>
      </c>
      <c r="P82" s="24">
        <f t="shared" si="11"/>
        <v>0</v>
      </c>
    </row>
    <row r="83" spans="1:16" x14ac:dyDescent="0.2">
      <c r="A83" s="68">
        <v>69</v>
      </c>
      <c r="B83" s="22"/>
      <c r="C83" s="17" t="s">
        <v>94</v>
      </c>
      <c r="D83" s="55" t="s">
        <v>29</v>
      </c>
      <c r="E83" s="56">
        <v>1</v>
      </c>
      <c r="F83" s="24"/>
      <c r="G83" s="24"/>
      <c r="H83" s="24"/>
      <c r="I83" s="24"/>
      <c r="J83" s="24"/>
      <c r="K83" s="24">
        <f t="shared" si="0"/>
        <v>0</v>
      </c>
      <c r="L83" s="24">
        <f t="shared" si="1"/>
        <v>0</v>
      </c>
      <c r="M83" s="24">
        <f t="shared" si="2"/>
        <v>0</v>
      </c>
      <c r="N83" s="24">
        <f t="shared" si="3"/>
        <v>0</v>
      </c>
      <c r="O83" s="24">
        <f t="shared" si="4"/>
        <v>0</v>
      </c>
      <c r="P83" s="24">
        <f t="shared" si="5"/>
        <v>0</v>
      </c>
    </row>
    <row r="84" spans="1:16" x14ac:dyDescent="0.2">
      <c r="A84" s="68">
        <v>70</v>
      </c>
      <c r="B84" s="22"/>
      <c r="C84" s="12" t="s">
        <v>97</v>
      </c>
      <c r="D84" s="55" t="s">
        <v>31</v>
      </c>
      <c r="E84" s="56">
        <v>527</v>
      </c>
      <c r="F84" s="24"/>
      <c r="G84" s="24"/>
      <c r="H84" s="24"/>
      <c r="I84" s="24"/>
      <c r="J84" s="24"/>
      <c r="K84" s="24">
        <f t="shared" si="0"/>
        <v>0</v>
      </c>
      <c r="L84" s="24">
        <f t="shared" si="1"/>
        <v>0</v>
      </c>
      <c r="M84" s="24">
        <f t="shared" si="2"/>
        <v>0</v>
      </c>
      <c r="N84" s="24">
        <f t="shared" si="3"/>
        <v>0</v>
      </c>
      <c r="O84" s="24">
        <f t="shared" si="4"/>
        <v>0</v>
      </c>
      <c r="P84" s="24">
        <f t="shared" si="5"/>
        <v>0</v>
      </c>
    </row>
    <row r="85" spans="1:16" ht="24" x14ac:dyDescent="0.2">
      <c r="A85" s="68">
        <v>71</v>
      </c>
      <c r="B85" s="22"/>
      <c r="C85" s="17" t="s">
        <v>98</v>
      </c>
      <c r="D85" s="55" t="s">
        <v>31</v>
      </c>
      <c r="E85" s="56">
        <v>600.6</v>
      </c>
      <c r="F85" s="24"/>
      <c r="G85" s="24"/>
      <c r="H85" s="24"/>
      <c r="I85" s="24"/>
      <c r="J85" s="24"/>
      <c r="K85" s="24">
        <f t="shared" si="0"/>
        <v>0</v>
      </c>
      <c r="L85" s="24">
        <f t="shared" si="1"/>
        <v>0</v>
      </c>
      <c r="M85" s="24">
        <f t="shared" si="2"/>
        <v>0</v>
      </c>
      <c r="N85" s="24">
        <f t="shared" si="3"/>
        <v>0</v>
      </c>
      <c r="O85" s="24">
        <f t="shared" si="4"/>
        <v>0</v>
      </c>
      <c r="P85" s="24">
        <f t="shared" si="5"/>
        <v>0</v>
      </c>
    </row>
    <row r="86" spans="1:16" ht="24" x14ac:dyDescent="0.2">
      <c r="A86" s="68">
        <v>72</v>
      </c>
      <c r="B86" s="22"/>
      <c r="C86" s="17" t="s">
        <v>99</v>
      </c>
      <c r="D86" s="55" t="s">
        <v>23</v>
      </c>
      <c r="E86" s="56">
        <v>179</v>
      </c>
      <c r="F86" s="24"/>
      <c r="G86" s="24"/>
      <c r="H86" s="24"/>
      <c r="I86" s="24"/>
      <c r="J86" s="24"/>
      <c r="K86" s="24">
        <f t="shared" si="0"/>
        <v>0</v>
      </c>
      <c r="L86" s="24">
        <f t="shared" si="1"/>
        <v>0</v>
      </c>
      <c r="M86" s="24">
        <f t="shared" si="2"/>
        <v>0</v>
      </c>
      <c r="N86" s="24">
        <f t="shared" si="3"/>
        <v>0</v>
      </c>
      <c r="O86" s="24">
        <f t="shared" si="4"/>
        <v>0</v>
      </c>
      <c r="P86" s="24">
        <f t="shared" si="5"/>
        <v>0</v>
      </c>
    </row>
    <row r="87" spans="1:16" x14ac:dyDescent="0.2">
      <c r="A87" s="68">
        <v>73</v>
      </c>
      <c r="B87" s="22"/>
      <c r="C87" s="17" t="s">
        <v>100</v>
      </c>
      <c r="D87" s="55" t="s">
        <v>29</v>
      </c>
      <c r="E87" s="56">
        <v>1</v>
      </c>
      <c r="F87" s="24"/>
      <c r="G87" s="24"/>
      <c r="H87" s="24"/>
      <c r="I87" s="24"/>
      <c r="J87" s="24"/>
      <c r="K87" s="24">
        <f t="shared" si="0"/>
        <v>0</v>
      </c>
      <c r="L87" s="24">
        <f t="shared" si="1"/>
        <v>0</v>
      </c>
      <c r="M87" s="24">
        <f t="shared" si="2"/>
        <v>0</v>
      </c>
      <c r="N87" s="24">
        <f t="shared" si="3"/>
        <v>0</v>
      </c>
      <c r="O87" s="24">
        <f t="shared" si="4"/>
        <v>0</v>
      </c>
      <c r="P87" s="24">
        <f t="shared" si="5"/>
        <v>0</v>
      </c>
    </row>
    <row r="88" spans="1:16" x14ac:dyDescent="0.2">
      <c r="A88" s="68">
        <v>74</v>
      </c>
      <c r="B88" s="22"/>
      <c r="C88" s="12" t="s">
        <v>101</v>
      </c>
      <c r="D88" s="55" t="s">
        <v>25</v>
      </c>
      <c r="E88" s="56">
        <v>1</v>
      </c>
      <c r="F88" s="24"/>
      <c r="G88" s="24"/>
      <c r="H88" s="24"/>
      <c r="I88" s="24"/>
      <c r="J88" s="24"/>
      <c r="K88" s="24">
        <f t="shared" si="0"/>
        <v>0</v>
      </c>
      <c r="L88" s="24">
        <f t="shared" si="1"/>
        <v>0</v>
      </c>
      <c r="M88" s="24">
        <f t="shared" si="2"/>
        <v>0</v>
      </c>
      <c r="N88" s="24">
        <f t="shared" si="3"/>
        <v>0</v>
      </c>
      <c r="O88" s="24">
        <f t="shared" si="4"/>
        <v>0</v>
      </c>
      <c r="P88" s="24">
        <f t="shared" si="5"/>
        <v>0</v>
      </c>
    </row>
    <row r="89" spans="1:16" x14ac:dyDescent="0.2">
      <c r="A89" s="68">
        <v>75</v>
      </c>
      <c r="B89" s="22"/>
      <c r="C89" s="12" t="s">
        <v>102</v>
      </c>
      <c r="D89" s="55" t="s">
        <v>23</v>
      </c>
      <c r="E89" s="56">
        <v>87.6</v>
      </c>
      <c r="F89" s="24"/>
      <c r="G89" s="24"/>
      <c r="H89" s="24"/>
      <c r="I89" s="24"/>
      <c r="J89" s="24"/>
      <c r="K89" s="24">
        <f t="shared" ref="K89:K99" si="12">ROUND(H89+I89+J89,2)</f>
        <v>0</v>
      </c>
      <c r="L89" s="24">
        <f t="shared" ref="L89:L99" si="13">ROUND(E89*F89,2)</f>
        <v>0</v>
      </c>
      <c r="M89" s="24">
        <f t="shared" ref="M89:M99" si="14">ROUND(E89*H89,2)</f>
        <v>0</v>
      </c>
      <c r="N89" s="24">
        <f t="shared" ref="N89:N99" si="15">ROUND(E89*I89,2)</f>
        <v>0</v>
      </c>
      <c r="O89" s="24">
        <f t="shared" ref="O89:O99" si="16">ROUND(E89*J89,2)</f>
        <v>0</v>
      </c>
      <c r="P89" s="24">
        <f t="shared" ref="P89:P99" si="17">M89+N89+O89</f>
        <v>0</v>
      </c>
    </row>
    <row r="90" spans="1:16" x14ac:dyDescent="0.2">
      <c r="A90" s="68">
        <v>76</v>
      </c>
      <c r="B90" s="22"/>
      <c r="C90" s="6" t="s">
        <v>103</v>
      </c>
      <c r="D90" s="7"/>
      <c r="E90" s="8"/>
      <c r="F90" s="24"/>
      <c r="G90" s="24"/>
      <c r="H90" s="24"/>
      <c r="I90" s="24"/>
      <c r="J90" s="24"/>
      <c r="K90" s="24"/>
      <c r="L90" s="24"/>
      <c r="M90" s="24"/>
      <c r="N90" s="24"/>
      <c r="O90" s="24"/>
      <c r="P90" s="24"/>
    </row>
    <row r="91" spans="1:16" ht="24" x14ac:dyDescent="0.2">
      <c r="A91" s="68">
        <v>77</v>
      </c>
      <c r="B91" s="22"/>
      <c r="C91" s="9" t="s">
        <v>104</v>
      </c>
      <c r="D91" s="7" t="s">
        <v>23</v>
      </c>
      <c r="E91" s="8">
        <v>6</v>
      </c>
      <c r="F91" s="24"/>
      <c r="G91" s="24"/>
      <c r="H91" s="24"/>
      <c r="I91" s="24"/>
      <c r="J91" s="24"/>
      <c r="K91" s="24">
        <f t="shared" si="12"/>
        <v>0</v>
      </c>
      <c r="L91" s="24">
        <f t="shared" si="13"/>
        <v>0</v>
      </c>
      <c r="M91" s="24">
        <f t="shared" si="14"/>
        <v>0</v>
      </c>
      <c r="N91" s="24">
        <f t="shared" si="15"/>
        <v>0</v>
      </c>
      <c r="O91" s="24">
        <f t="shared" si="16"/>
        <v>0</v>
      </c>
      <c r="P91" s="24">
        <f t="shared" si="17"/>
        <v>0</v>
      </c>
    </row>
    <row r="92" spans="1:16" x14ac:dyDescent="0.2">
      <c r="A92" s="68">
        <v>78</v>
      </c>
      <c r="B92" s="22"/>
      <c r="C92" s="9" t="s">
        <v>105</v>
      </c>
      <c r="D92" s="7" t="s">
        <v>29</v>
      </c>
      <c r="E92" s="8">
        <v>1</v>
      </c>
      <c r="F92" s="24"/>
      <c r="G92" s="24"/>
      <c r="H92" s="24"/>
      <c r="I92" s="24"/>
      <c r="J92" s="24"/>
      <c r="K92" s="24">
        <f t="shared" si="12"/>
        <v>0</v>
      </c>
      <c r="L92" s="24">
        <f t="shared" si="13"/>
        <v>0</v>
      </c>
      <c r="M92" s="24">
        <f t="shared" si="14"/>
        <v>0</v>
      </c>
      <c r="N92" s="24">
        <f t="shared" si="15"/>
        <v>0</v>
      </c>
      <c r="O92" s="24">
        <f t="shared" si="16"/>
        <v>0</v>
      </c>
      <c r="P92" s="24">
        <f t="shared" si="17"/>
        <v>0</v>
      </c>
    </row>
    <row r="93" spans="1:16" x14ac:dyDescent="0.2">
      <c r="A93" s="68">
        <v>79</v>
      </c>
      <c r="B93" s="22"/>
      <c r="C93" s="15" t="s">
        <v>106</v>
      </c>
      <c r="D93" s="7" t="s">
        <v>39</v>
      </c>
      <c r="E93" s="8">
        <v>292.39999999999998</v>
      </c>
      <c r="F93" s="24"/>
      <c r="G93" s="24"/>
      <c r="H93" s="24"/>
      <c r="I93" s="24"/>
      <c r="J93" s="24"/>
      <c r="K93" s="24">
        <f t="shared" si="12"/>
        <v>0</v>
      </c>
      <c r="L93" s="24">
        <f t="shared" si="13"/>
        <v>0</v>
      </c>
      <c r="M93" s="24">
        <f t="shared" si="14"/>
        <v>0</v>
      </c>
      <c r="N93" s="24">
        <f t="shared" si="15"/>
        <v>0</v>
      </c>
      <c r="O93" s="24">
        <f t="shared" si="16"/>
        <v>0</v>
      </c>
      <c r="P93" s="24">
        <f t="shared" si="17"/>
        <v>0</v>
      </c>
    </row>
    <row r="94" spans="1:16" x14ac:dyDescent="0.2">
      <c r="A94" s="68">
        <v>80</v>
      </c>
      <c r="B94" s="22"/>
      <c r="C94" s="15" t="s">
        <v>107</v>
      </c>
      <c r="D94" s="7" t="s">
        <v>39</v>
      </c>
      <c r="E94" s="8">
        <v>168.9</v>
      </c>
      <c r="F94" s="24"/>
      <c r="G94" s="24"/>
      <c r="H94" s="24"/>
      <c r="I94" s="24"/>
      <c r="J94" s="24"/>
      <c r="K94" s="24">
        <f t="shared" si="12"/>
        <v>0</v>
      </c>
      <c r="L94" s="24">
        <f t="shared" si="13"/>
        <v>0</v>
      </c>
      <c r="M94" s="24">
        <f t="shared" si="14"/>
        <v>0</v>
      </c>
      <c r="N94" s="24">
        <f t="shared" si="15"/>
        <v>0</v>
      </c>
      <c r="O94" s="24">
        <f t="shared" si="16"/>
        <v>0</v>
      </c>
      <c r="P94" s="24">
        <f t="shared" si="17"/>
        <v>0</v>
      </c>
    </row>
    <row r="95" spans="1:16" x14ac:dyDescent="0.2">
      <c r="A95" s="68">
        <v>81</v>
      </c>
      <c r="B95" s="22"/>
      <c r="C95" s="15" t="s">
        <v>108</v>
      </c>
      <c r="D95" s="7" t="s">
        <v>25</v>
      </c>
      <c r="E95" s="8">
        <v>12</v>
      </c>
      <c r="F95" s="24"/>
      <c r="G95" s="24"/>
      <c r="H95" s="24"/>
      <c r="I95" s="24"/>
      <c r="J95" s="24"/>
      <c r="K95" s="24">
        <f t="shared" si="12"/>
        <v>0</v>
      </c>
      <c r="L95" s="24">
        <f t="shared" si="13"/>
        <v>0</v>
      </c>
      <c r="M95" s="24">
        <f t="shared" si="14"/>
        <v>0</v>
      </c>
      <c r="N95" s="24">
        <f t="shared" si="15"/>
        <v>0</v>
      </c>
      <c r="O95" s="24">
        <f t="shared" si="16"/>
        <v>0</v>
      </c>
      <c r="P95" s="24">
        <f t="shared" si="17"/>
        <v>0</v>
      </c>
    </row>
    <row r="96" spans="1:16" x14ac:dyDescent="0.2">
      <c r="A96" s="68">
        <v>82</v>
      </c>
      <c r="B96" s="22"/>
      <c r="C96" s="15" t="s">
        <v>109</v>
      </c>
      <c r="D96" s="7" t="s">
        <v>29</v>
      </c>
      <c r="E96" s="8">
        <v>1</v>
      </c>
      <c r="F96" s="24"/>
      <c r="G96" s="24"/>
      <c r="H96" s="24"/>
      <c r="I96" s="24"/>
      <c r="J96" s="24"/>
      <c r="K96" s="24">
        <f t="shared" si="12"/>
        <v>0</v>
      </c>
      <c r="L96" s="24">
        <f t="shared" si="13"/>
        <v>0</v>
      </c>
      <c r="M96" s="24">
        <f t="shared" si="14"/>
        <v>0</v>
      </c>
      <c r="N96" s="24">
        <f t="shared" si="15"/>
        <v>0</v>
      </c>
      <c r="O96" s="24">
        <f t="shared" si="16"/>
        <v>0</v>
      </c>
      <c r="P96" s="24">
        <f t="shared" si="17"/>
        <v>0</v>
      </c>
    </row>
    <row r="97" spans="1:16" x14ac:dyDescent="0.2">
      <c r="A97" s="68">
        <v>83</v>
      </c>
      <c r="B97" s="22"/>
      <c r="C97" s="15" t="s">
        <v>110</v>
      </c>
      <c r="D97" s="19" t="s">
        <v>27</v>
      </c>
      <c r="E97" s="20">
        <v>0.25</v>
      </c>
      <c r="F97" s="24"/>
      <c r="G97" s="24"/>
      <c r="H97" s="24"/>
      <c r="I97" s="24"/>
      <c r="J97" s="24"/>
      <c r="K97" s="24">
        <f t="shared" si="12"/>
        <v>0</v>
      </c>
      <c r="L97" s="24">
        <f t="shared" si="13"/>
        <v>0</v>
      </c>
      <c r="M97" s="24">
        <f t="shared" si="14"/>
        <v>0</v>
      </c>
      <c r="N97" s="24">
        <f t="shared" si="15"/>
        <v>0</v>
      </c>
      <c r="O97" s="24">
        <f t="shared" si="16"/>
        <v>0</v>
      </c>
      <c r="P97" s="24">
        <f t="shared" si="17"/>
        <v>0</v>
      </c>
    </row>
    <row r="98" spans="1:16" x14ac:dyDescent="0.2">
      <c r="A98" s="68">
        <v>84</v>
      </c>
      <c r="B98" s="22"/>
      <c r="C98" s="15" t="s">
        <v>111</v>
      </c>
      <c r="D98" s="19" t="s">
        <v>29</v>
      </c>
      <c r="E98" s="20">
        <v>1</v>
      </c>
      <c r="F98" s="24"/>
      <c r="G98" s="24"/>
      <c r="H98" s="24"/>
      <c r="I98" s="24"/>
      <c r="J98" s="24"/>
      <c r="K98" s="24">
        <f t="shared" si="12"/>
        <v>0</v>
      </c>
      <c r="L98" s="24">
        <f t="shared" si="13"/>
        <v>0</v>
      </c>
      <c r="M98" s="24">
        <f t="shared" si="14"/>
        <v>0</v>
      </c>
      <c r="N98" s="24">
        <f t="shared" si="15"/>
        <v>0</v>
      </c>
      <c r="O98" s="24">
        <f t="shared" si="16"/>
        <v>0</v>
      </c>
      <c r="P98" s="24">
        <f t="shared" si="17"/>
        <v>0</v>
      </c>
    </row>
    <row r="99" spans="1:16" ht="36" x14ac:dyDescent="0.2">
      <c r="A99" s="68">
        <v>85</v>
      </c>
      <c r="B99" s="22"/>
      <c r="C99" s="21" t="s">
        <v>112</v>
      </c>
      <c r="D99" s="19" t="s">
        <v>29</v>
      </c>
      <c r="E99" s="20">
        <v>1</v>
      </c>
      <c r="F99" s="24"/>
      <c r="G99" s="24"/>
      <c r="H99" s="24"/>
      <c r="I99" s="24"/>
      <c r="J99" s="24"/>
      <c r="K99" s="24">
        <f t="shared" si="12"/>
        <v>0</v>
      </c>
      <c r="L99" s="24">
        <f t="shared" si="13"/>
        <v>0</v>
      </c>
      <c r="M99" s="24">
        <f t="shared" si="14"/>
        <v>0</v>
      </c>
      <c r="N99" s="24">
        <f t="shared" si="15"/>
        <v>0</v>
      </c>
      <c r="O99" s="24">
        <f t="shared" si="16"/>
        <v>0</v>
      </c>
      <c r="P99" s="24">
        <f t="shared" si="17"/>
        <v>0</v>
      </c>
    </row>
    <row r="100" spans="1:16" x14ac:dyDescent="0.2">
      <c r="A100" s="22"/>
      <c r="B100" s="84" t="s">
        <v>385</v>
      </c>
      <c r="C100" s="84"/>
      <c r="D100" s="84"/>
      <c r="E100" s="84"/>
      <c r="F100" s="84"/>
      <c r="G100" s="84"/>
      <c r="H100" s="84"/>
      <c r="I100" s="84"/>
      <c r="J100" s="84"/>
      <c r="K100" s="84"/>
      <c r="L100" s="24">
        <f>SUM(L15:L99)</f>
        <v>0</v>
      </c>
      <c r="M100" s="24">
        <f>SUM(M15:M99)</f>
        <v>0</v>
      </c>
      <c r="N100" s="24">
        <f>SUM(N15:N99)</f>
        <v>0</v>
      </c>
      <c r="O100" s="24">
        <f>SUM(O15:O99)</f>
        <v>0</v>
      </c>
      <c r="P100" s="24">
        <f>SUM(P15:P99)</f>
        <v>0</v>
      </c>
    </row>
  </sheetData>
  <mergeCells count="10">
    <mergeCell ref="B100:K100"/>
    <mergeCell ref="A2:P2"/>
    <mergeCell ref="A3:P3"/>
    <mergeCell ref="L13:P13"/>
    <mergeCell ref="F13:K13"/>
    <mergeCell ref="A13:A14"/>
    <mergeCell ref="B13:B14"/>
    <mergeCell ref="C13:C14"/>
    <mergeCell ref="D13:D14"/>
    <mergeCell ref="E13:E14"/>
  </mergeCells>
  <pageMargins left="0.35" right="0.25" top="0.75" bottom="0.75" header="0.3" footer="0.3"/>
  <pageSetup paperSize="9" scale="8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88"/>
  <sheetViews>
    <sheetView topLeftCell="A73" workbookViewId="0">
      <selection activeCell="B88" sqref="B88:K88"/>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6.42578125" style="1" bestFit="1" customWidth="1"/>
    <col min="9" max="9" width="10.42578125" style="1" bestFit="1" customWidth="1"/>
    <col min="10" max="10" width="10" style="1" bestFit="1" customWidth="1"/>
    <col min="11" max="11" width="9.85546875" style="1" customWidth="1"/>
    <col min="12" max="12" width="9.28515625" style="1" bestFit="1" customWidth="1"/>
    <col min="13" max="13" width="8.42578125" style="1" bestFit="1" customWidth="1"/>
    <col min="14" max="14" width="10.42578125" style="1" bestFit="1" customWidth="1"/>
    <col min="15" max="15" width="10" style="1" bestFit="1" customWidth="1"/>
    <col min="16" max="16" width="8.42578125" style="1" bestFit="1" customWidth="1"/>
    <col min="17" max="16384" width="9.140625" style="1"/>
  </cols>
  <sheetData>
    <row r="2" spans="1:16" ht="15" x14ac:dyDescent="0.25">
      <c r="A2" s="77" t="s">
        <v>113</v>
      </c>
      <c r="B2" s="77"/>
      <c r="C2" s="77"/>
      <c r="D2" s="77"/>
      <c r="E2" s="77"/>
      <c r="F2" s="77"/>
      <c r="G2" s="77"/>
      <c r="H2" s="77"/>
      <c r="I2" s="77"/>
      <c r="J2" s="77"/>
      <c r="K2" s="77"/>
      <c r="L2" s="77"/>
      <c r="M2" s="77"/>
      <c r="N2" s="77"/>
      <c r="O2" s="77"/>
      <c r="P2" s="77"/>
    </row>
    <row r="3" spans="1:16" ht="15" x14ac:dyDescent="0.25">
      <c r="A3" s="85" t="s">
        <v>114</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&amp;P88&amp;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25" t="s">
        <v>115</v>
      </c>
      <c r="D15" s="19"/>
      <c r="E15" s="26"/>
      <c r="F15" s="24"/>
      <c r="G15" s="24"/>
      <c r="H15" s="24"/>
      <c r="I15" s="24"/>
      <c r="J15" s="24"/>
      <c r="K15" s="24"/>
      <c r="L15" s="24"/>
      <c r="M15" s="24"/>
      <c r="N15" s="24"/>
      <c r="O15" s="24"/>
      <c r="P15" s="24"/>
    </row>
    <row r="16" spans="1:16" ht="24" x14ac:dyDescent="0.2">
      <c r="A16" s="68">
        <v>2</v>
      </c>
      <c r="B16" s="22"/>
      <c r="C16" s="23" t="s">
        <v>116</v>
      </c>
      <c r="D16" s="19" t="s">
        <v>29</v>
      </c>
      <c r="E16" s="27">
        <v>1</v>
      </c>
      <c r="F16" s="24"/>
      <c r="G16" s="24"/>
      <c r="H16" s="24"/>
      <c r="I16" s="24"/>
      <c r="J16" s="24"/>
      <c r="K16" s="24">
        <f t="shared" ref="K16:K79" si="0">ROUND(H16+I16+J16,2)</f>
        <v>0</v>
      </c>
      <c r="L16" s="24">
        <f t="shared" ref="L16:L87" si="1">ROUND(E16*F16,2)</f>
        <v>0</v>
      </c>
      <c r="M16" s="24">
        <f t="shared" ref="M16:M87" si="2">ROUND(E16*H16,2)</f>
        <v>0</v>
      </c>
      <c r="N16" s="24">
        <f t="shared" ref="N16:N87" si="3">ROUND(E16*I16,2)</f>
        <v>0</v>
      </c>
      <c r="O16" s="24">
        <f t="shared" ref="O16:O87" si="4">ROUND(E16*J16,2)</f>
        <v>0</v>
      </c>
      <c r="P16" s="24">
        <f t="shared" ref="P16:P79" si="5">M16+N16+O16</f>
        <v>0</v>
      </c>
    </row>
    <row r="17" spans="1:16" ht="24" x14ac:dyDescent="0.2">
      <c r="A17" s="68">
        <v>3</v>
      </c>
      <c r="B17" s="22"/>
      <c r="C17" s="23" t="s">
        <v>117</v>
      </c>
      <c r="D17" s="19" t="s">
        <v>29</v>
      </c>
      <c r="E17" s="27">
        <v>1</v>
      </c>
      <c r="F17" s="24"/>
      <c r="G17" s="24"/>
      <c r="H17" s="24"/>
      <c r="I17" s="24"/>
      <c r="J17" s="24"/>
      <c r="K17" s="24">
        <f t="shared" si="0"/>
        <v>0</v>
      </c>
      <c r="L17" s="24">
        <f t="shared" si="1"/>
        <v>0</v>
      </c>
      <c r="M17" s="24">
        <f t="shared" si="2"/>
        <v>0</v>
      </c>
      <c r="N17" s="24">
        <f t="shared" si="3"/>
        <v>0</v>
      </c>
      <c r="O17" s="24">
        <f t="shared" si="4"/>
        <v>0</v>
      </c>
      <c r="P17" s="24">
        <f t="shared" si="5"/>
        <v>0</v>
      </c>
    </row>
    <row r="18" spans="1:16" ht="48" x14ac:dyDescent="0.2">
      <c r="A18" s="68">
        <v>4</v>
      </c>
      <c r="B18" s="22"/>
      <c r="C18" s="23" t="s">
        <v>118</v>
      </c>
      <c r="D18" s="19" t="s">
        <v>29</v>
      </c>
      <c r="E18" s="27">
        <v>1</v>
      </c>
      <c r="F18" s="24"/>
      <c r="G18" s="24"/>
      <c r="H18" s="24"/>
      <c r="I18" s="24"/>
      <c r="J18" s="24"/>
      <c r="K18" s="24">
        <f t="shared" si="0"/>
        <v>0</v>
      </c>
      <c r="L18" s="24">
        <f t="shared" si="1"/>
        <v>0</v>
      </c>
      <c r="M18" s="24">
        <f t="shared" si="2"/>
        <v>0</v>
      </c>
      <c r="N18" s="24">
        <f t="shared" si="3"/>
        <v>0</v>
      </c>
      <c r="O18" s="24">
        <f t="shared" si="4"/>
        <v>0</v>
      </c>
      <c r="P18" s="24">
        <f t="shared" si="5"/>
        <v>0</v>
      </c>
    </row>
    <row r="19" spans="1:16" ht="24" x14ac:dyDescent="0.2">
      <c r="A19" s="68">
        <v>5</v>
      </c>
      <c r="B19" s="22"/>
      <c r="C19" s="23" t="s">
        <v>119</v>
      </c>
      <c r="D19" s="19" t="s">
        <v>25</v>
      </c>
      <c r="E19" s="27">
        <v>38</v>
      </c>
      <c r="F19" s="24"/>
      <c r="G19" s="24"/>
      <c r="H19" s="24"/>
      <c r="I19" s="24"/>
      <c r="J19" s="24"/>
      <c r="K19" s="24">
        <f t="shared" si="0"/>
        <v>0</v>
      </c>
      <c r="L19" s="24">
        <f t="shared" si="1"/>
        <v>0</v>
      </c>
      <c r="M19" s="24">
        <f t="shared" si="2"/>
        <v>0</v>
      </c>
      <c r="N19" s="24">
        <f t="shared" si="3"/>
        <v>0</v>
      </c>
      <c r="O19" s="24">
        <f t="shared" si="4"/>
        <v>0</v>
      </c>
      <c r="P19" s="24">
        <f t="shared" si="5"/>
        <v>0</v>
      </c>
    </row>
    <row r="20" spans="1:16" x14ac:dyDescent="0.2">
      <c r="A20" s="68">
        <v>6</v>
      </c>
      <c r="B20" s="22"/>
      <c r="C20" s="23" t="s">
        <v>120</v>
      </c>
      <c r="D20" s="19" t="s">
        <v>29</v>
      </c>
      <c r="E20" s="27">
        <v>36</v>
      </c>
      <c r="F20" s="24"/>
      <c r="G20" s="24"/>
      <c r="H20" s="24"/>
      <c r="I20" s="24"/>
      <c r="J20" s="24"/>
      <c r="K20" s="24">
        <f t="shared" si="0"/>
        <v>0</v>
      </c>
      <c r="L20" s="24">
        <f t="shared" si="1"/>
        <v>0</v>
      </c>
      <c r="M20" s="24">
        <f t="shared" si="2"/>
        <v>0</v>
      </c>
      <c r="N20" s="24">
        <f t="shared" si="3"/>
        <v>0</v>
      </c>
      <c r="O20" s="24">
        <f t="shared" si="4"/>
        <v>0</v>
      </c>
      <c r="P20" s="24">
        <f t="shared" si="5"/>
        <v>0</v>
      </c>
    </row>
    <row r="21" spans="1:16" x14ac:dyDescent="0.2">
      <c r="A21" s="68">
        <v>7</v>
      </c>
      <c r="B21" s="22"/>
      <c r="C21" s="25" t="s">
        <v>121</v>
      </c>
      <c r="D21" s="19"/>
      <c r="E21" s="27"/>
      <c r="F21" s="24"/>
      <c r="G21" s="24"/>
      <c r="H21" s="24"/>
      <c r="I21" s="24"/>
      <c r="J21" s="24"/>
      <c r="K21" s="24"/>
      <c r="L21" s="24"/>
      <c r="M21" s="24"/>
      <c r="N21" s="24"/>
      <c r="O21" s="24"/>
      <c r="P21" s="24"/>
    </row>
    <row r="22" spans="1:16" x14ac:dyDescent="0.2">
      <c r="A22" s="68">
        <v>8</v>
      </c>
      <c r="B22" s="22"/>
      <c r="C22" s="28" t="s">
        <v>122</v>
      </c>
      <c r="D22" s="19" t="s">
        <v>27</v>
      </c>
      <c r="E22" s="54">
        <v>1.1100000000000001</v>
      </c>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29" t="s">
        <v>123</v>
      </c>
      <c r="D23" s="19" t="s">
        <v>27</v>
      </c>
      <c r="E23" s="54">
        <v>1.22</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29" t="s">
        <v>34</v>
      </c>
      <c r="D24" s="19" t="s">
        <v>27</v>
      </c>
      <c r="E24" s="54">
        <v>0.15</v>
      </c>
      <c r="F24" s="24"/>
      <c r="G24" s="24"/>
      <c r="H24" s="24"/>
      <c r="I24" s="24"/>
      <c r="J24" s="24"/>
      <c r="K24" s="24">
        <f t="shared" si="0"/>
        <v>0</v>
      </c>
      <c r="L24" s="24">
        <f t="shared" si="1"/>
        <v>0</v>
      </c>
      <c r="M24" s="24">
        <f t="shared" si="2"/>
        <v>0</v>
      </c>
      <c r="N24" s="24">
        <f t="shared" si="3"/>
        <v>0</v>
      </c>
      <c r="O24" s="24">
        <f t="shared" si="4"/>
        <v>0</v>
      </c>
      <c r="P24" s="24">
        <f t="shared" si="5"/>
        <v>0</v>
      </c>
    </row>
    <row r="25" spans="1:16" x14ac:dyDescent="0.2">
      <c r="A25" s="68">
        <v>11</v>
      </c>
      <c r="B25" s="22"/>
      <c r="C25" s="29" t="s">
        <v>35</v>
      </c>
      <c r="D25" s="19" t="s">
        <v>23</v>
      </c>
      <c r="E25" s="54">
        <v>13.47</v>
      </c>
      <c r="F25" s="24"/>
      <c r="G25" s="24"/>
      <c r="H25" s="24"/>
      <c r="I25" s="24"/>
      <c r="J25" s="24"/>
      <c r="K25" s="24">
        <f t="shared" si="0"/>
        <v>0</v>
      </c>
      <c r="L25" s="24">
        <f t="shared" si="1"/>
        <v>0</v>
      </c>
      <c r="M25" s="24">
        <f t="shared" si="2"/>
        <v>0</v>
      </c>
      <c r="N25" s="24">
        <f t="shared" si="3"/>
        <v>0</v>
      </c>
      <c r="O25" s="24">
        <f t="shared" si="4"/>
        <v>0</v>
      </c>
      <c r="P25" s="24">
        <f t="shared" si="5"/>
        <v>0</v>
      </c>
    </row>
    <row r="26" spans="1:16" x14ac:dyDescent="0.2">
      <c r="A26" s="68">
        <v>12</v>
      </c>
      <c r="B26" s="22"/>
      <c r="C26" s="25" t="s">
        <v>124</v>
      </c>
      <c r="D26" s="19"/>
      <c r="E26" s="27"/>
      <c r="F26" s="24"/>
      <c r="G26" s="24"/>
      <c r="H26" s="24"/>
      <c r="I26" s="24"/>
      <c r="J26" s="24"/>
      <c r="K26" s="24"/>
      <c r="L26" s="24"/>
      <c r="M26" s="24"/>
      <c r="N26" s="24"/>
      <c r="O26" s="24"/>
      <c r="P26" s="24"/>
    </row>
    <row r="27" spans="1:16" ht="24" x14ac:dyDescent="0.2">
      <c r="A27" s="68">
        <v>13</v>
      </c>
      <c r="B27" s="22"/>
      <c r="C27" s="23" t="s">
        <v>125</v>
      </c>
      <c r="D27" s="19" t="s">
        <v>31</v>
      </c>
      <c r="E27" s="27">
        <v>680</v>
      </c>
      <c r="F27" s="24"/>
      <c r="G27" s="24"/>
      <c r="H27" s="24"/>
      <c r="I27" s="24"/>
      <c r="J27" s="24"/>
      <c r="K27" s="24">
        <f t="shared" si="0"/>
        <v>0</v>
      </c>
      <c r="L27" s="24">
        <f t="shared" si="1"/>
        <v>0</v>
      </c>
      <c r="M27" s="24">
        <f t="shared" si="2"/>
        <v>0</v>
      </c>
      <c r="N27" s="24">
        <f t="shared" si="3"/>
        <v>0</v>
      </c>
      <c r="O27" s="24">
        <f t="shared" si="4"/>
        <v>0</v>
      </c>
      <c r="P27" s="24">
        <f t="shared" si="5"/>
        <v>0</v>
      </c>
    </row>
    <row r="28" spans="1:16" ht="24" x14ac:dyDescent="0.2">
      <c r="A28" s="68">
        <v>14</v>
      </c>
      <c r="B28" s="22"/>
      <c r="C28" s="30" t="s">
        <v>126</v>
      </c>
      <c r="D28" s="55" t="s">
        <v>29</v>
      </c>
      <c r="E28" s="56">
        <v>1</v>
      </c>
      <c r="F28" s="24"/>
      <c r="G28" s="24"/>
      <c r="H28" s="24"/>
      <c r="I28" s="24"/>
      <c r="J28" s="24"/>
      <c r="K28" s="24">
        <f t="shared" si="0"/>
        <v>0</v>
      </c>
      <c r="L28" s="24">
        <f t="shared" si="1"/>
        <v>0</v>
      </c>
      <c r="M28" s="24">
        <f t="shared" si="2"/>
        <v>0</v>
      </c>
      <c r="N28" s="24">
        <f t="shared" si="3"/>
        <v>0</v>
      </c>
      <c r="O28" s="24">
        <f t="shared" si="4"/>
        <v>0</v>
      </c>
      <c r="P28" s="24">
        <f t="shared" si="5"/>
        <v>0</v>
      </c>
    </row>
    <row r="29" spans="1:16" x14ac:dyDescent="0.2">
      <c r="A29" s="68">
        <v>15</v>
      </c>
      <c r="B29" s="22"/>
      <c r="C29" s="23" t="s">
        <v>127</v>
      </c>
      <c r="D29" s="55" t="s">
        <v>31</v>
      </c>
      <c r="E29" s="56">
        <v>555</v>
      </c>
      <c r="F29" s="24"/>
      <c r="G29" s="24"/>
      <c r="H29" s="24"/>
      <c r="I29" s="24"/>
      <c r="J29" s="24"/>
      <c r="K29" s="24">
        <f t="shared" si="0"/>
        <v>0</v>
      </c>
      <c r="L29" s="24">
        <f t="shared" si="1"/>
        <v>0</v>
      </c>
      <c r="M29" s="24">
        <f t="shared" si="2"/>
        <v>0</v>
      </c>
      <c r="N29" s="24">
        <f t="shared" si="3"/>
        <v>0</v>
      </c>
      <c r="O29" s="24">
        <f t="shared" si="4"/>
        <v>0</v>
      </c>
      <c r="P29" s="24">
        <f t="shared" si="5"/>
        <v>0</v>
      </c>
    </row>
    <row r="30" spans="1:16" x14ac:dyDescent="0.2">
      <c r="A30" s="68">
        <v>16</v>
      </c>
      <c r="B30" s="22"/>
      <c r="C30" s="29" t="s">
        <v>128</v>
      </c>
      <c r="D30" s="55" t="s">
        <v>25</v>
      </c>
      <c r="E30" s="56">
        <v>2000</v>
      </c>
      <c r="F30" s="24"/>
      <c r="G30" s="24"/>
      <c r="H30" s="24"/>
      <c r="I30" s="24"/>
      <c r="J30" s="24"/>
      <c r="K30" s="24">
        <f t="shared" si="0"/>
        <v>0</v>
      </c>
      <c r="L30" s="24">
        <f t="shared" si="1"/>
        <v>0</v>
      </c>
      <c r="M30" s="24">
        <f t="shared" si="2"/>
        <v>0</v>
      </c>
      <c r="N30" s="24">
        <f t="shared" si="3"/>
        <v>0</v>
      </c>
      <c r="O30" s="24">
        <f t="shared" si="4"/>
        <v>0</v>
      </c>
      <c r="P30" s="24">
        <f t="shared" si="5"/>
        <v>0</v>
      </c>
    </row>
    <row r="31" spans="1:16" x14ac:dyDescent="0.2">
      <c r="A31" s="68">
        <v>17</v>
      </c>
      <c r="B31" s="22"/>
      <c r="C31" s="29" t="s">
        <v>129</v>
      </c>
      <c r="D31" s="55" t="s">
        <v>27</v>
      </c>
      <c r="E31" s="56">
        <v>7.5</v>
      </c>
      <c r="F31" s="24"/>
      <c r="G31" s="24"/>
      <c r="H31" s="24"/>
      <c r="I31" s="24"/>
      <c r="J31" s="24"/>
      <c r="K31" s="24">
        <f t="shared" si="0"/>
        <v>0</v>
      </c>
      <c r="L31" s="24">
        <f t="shared" si="1"/>
        <v>0</v>
      </c>
      <c r="M31" s="24">
        <f t="shared" si="2"/>
        <v>0</v>
      </c>
      <c r="N31" s="24">
        <f t="shared" si="3"/>
        <v>0</v>
      </c>
      <c r="O31" s="24">
        <f t="shared" si="4"/>
        <v>0</v>
      </c>
      <c r="P31" s="24">
        <f t="shared" si="5"/>
        <v>0</v>
      </c>
    </row>
    <row r="32" spans="1:16" x14ac:dyDescent="0.2">
      <c r="A32" s="68">
        <v>18</v>
      </c>
      <c r="B32" s="22"/>
      <c r="C32" s="29" t="s">
        <v>130</v>
      </c>
      <c r="D32" s="55" t="s">
        <v>31</v>
      </c>
      <c r="E32" s="56">
        <v>555</v>
      </c>
      <c r="F32" s="24"/>
      <c r="G32" s="24"/>
      <c r="H32" s="24"/>
      <c r="I32" s="24"/>
      <c r="J32" s="24"/>
      <c r="K32" s="24">
        <f t="shared" si="0"/>
        <v>0</v>
      </c>
      <c r="L32" s="24">
        <f t="shared" si="1"/>
        <v>0</v>
      </c>
      <c r="M32" s="24">
        <f t="shared" si="2"/>
        <v>0</v>
      </c>
      <c r="N32" s="24">
        <f t="shared" si="3"/>
        <v>0</v>
      </c>
      <c r="O32" s="24">
        <f t="shared" si="4"/>
        <v>0</v>
      </c>
      <c r="P32" s="24">
        <f t="shared" si="5"/>
        <v>0</v>
      </c>
    </row>
    <row r="33" spans="1:16" x14ac:dyDescent="0.2">
      <c r="A33" s="68">
        <v>19</v>
      </c>
      <c r="B33" s="22"/>
      <c r="C33" s="28" t="s">
        <v>131</v>
      </c>
      <c r="D33" s="55" t="s">
        <v>31</v>
      </c>
      <c r="E33" s="56">
        <v>555</v>
      </c>
      <c r="F33" s="24"/>
      <c r="G33" s="24"/>
      <c r="H33" s="24"/>
      <c r="I33" s="24"/>
      <c r="J33" s="24"/>
      <c r="K33" s="24">
        <f t="shared" si="0"/>
        <v>0</v>
      </c>
      <c r="L33" s="24">
        <f t="shared" si="1"/>
        <v>0</v>
      </c>
      <c r="M33" s="24">
        <f t="shared" si="2"/>
        <v>0</v>
      </c>
      <c r="N33" s="24">
        <f t="shared" si="3"/>
        <v>0</v>
      </c>
      <c r="O33" s="24">
        <f t="shared" si="4"/>
        <v>0</v>
      </c>
      <c r="P33" s="24">
        <f t="shared" si="5"/>
        <v>0</v>
      </c>
    </row>
    <row r="34" spans="1:16" ht="24" x14ac:dyDescent="0.2">
      <c r="A34" s="68">
        <v>20</v>
      </c>
      <c r="B34" s="22"/>
      <c r="C34" s="29" t="s">
        <v>132</v>
      </c>
      <c r="D34" s="55" t="s">
        <v>31</v>
      </c>
      <c r="E34" s="56">
        <v>555.5</v>
      </c>
      <c r="F34" s="24"/>
      <c r="G34" s="24"/>
      <c r="H34" s="24"/>
      <c r="I34" s="24"/>
      <c r="J34" s="24"/>
      <c r="K34" s="24">
        <f t="shared" si="0"/>
        <v>0</v>
      </c>
      <c r="L34" s="24">
        <f t="shared" si="1"/>
        <v>0</v>
      </c>
      <c r="M34" s="24">
        <f t="shared" si="2"/>
        <v>0</v>
      </c>
      <c r="N34" s="24">
        <f t="shared" si="3"/>
        <v>0</v>
      </c>
      <c r="O34" s="24">
        <f t="shared" si="4"/>
        <v>0</v>
      </c>
      <c r="P34" s="24">
        <f t="shared" si="5"/>
        <v>0</v>
      </c>
    </row>
    <row r="35" spans="1:16" ht="24" x14ac:dyDescent="0.2">
      <c r="A35" s="68">
        <v>21</v>
      </c>
      <c r="B35" s="22"/>
      <c r="C35" s="29" t="s">
        <v>133</v>
      </c>
      <c r="D35" s="55" t="s">
        <v>27</v>
      </c>
      <c r="E35" s="56">
        <v>4.47</v>
      </c>
      <c r="F35" s="24"/>
      <c r="G35" s="24"/>
      <c r="H35" s="24"/>
      <c r="I35" s="24"/>
      <c r="J35" s="24"/>
      <c r="K35" s="24">
        <f t="shared" si="0"/>
        <v>0</v>
      </c>
      <c r="L35" s="24">
        <f t="shared" si="1"/>
        <v>0</v>
      </c>
      <c r="M35" s="24">
        <f t="shared" si="2"/>
        <v>0</v>
      </c>
      <c r="N35" s="24">
        <f t="shared" si="3"/>
        <v>0</v>
      </c>
      <c r="O35" s="24">
        <f t="shared" si="4"/>
        <v>0</v>
      </c>
      <c r="P35" s="24">
        <f t="shared" si="5"/>
        <v>0</v>
      </c>
    </row>
    <row r="36" spans="1:16" ht="24" x14ac:dyDescent="0.2">
      <c r="A36" s="68">
        <v>22</v>
      </c>
      <c r="B36" s="22"/>
      <c r="C36" s="23" t="s">
        <v>134</v>
      </c>
      <c r="D36" s="55" t="s">
        <v>31</v>
      </c>
      <c r="E36" s="56">
        <v>555</v>
      </c>
      <c r="F36" s="24"/>
      <c r="G36" s="24"/>
      <c r="H36" s="24"/>
      <c r="I36" s="24"/>
      <c r="J36" s="24"/>
      <c r="K36" s="24">
        <f t="shared" si="0"/>
        <v>0</v>
      </c>
      <c r="L36" s="24">
        <f t="shared" si="1"/>
        <v>0</v>
      </c>
      <c r="M36" s="24">
        <f t="shared" si="2"/>
        <v>0</v>
      </c>
      <c r="N36" s="24">
        <f t="shared" si="3"/>
        <v>0</v>
      </c>
      <c r="O36" s="24">
        <f t="shared" si="4"/>
        <v>0</v>
      </c>
      <c r="P36" s="24">
        <f t="shared" si="5"/>
        <v>0</v>
      </c>
    </row>
    <row r="37" spans="1:16" ht="24" x14ac:dyDescent="0.2">
      <c r="A37" s="68">
        <v>23</v>
      </c>
      <c r="B37" s="22"/>
      <c r="C37" s="29" t="s">
        <v>135</v>
      </c>
      <c r="D37" s="55" t="s">
        <v>27</v>
      </c>
      <c r="E37" s="56">
        <v>2.1</v>
      </c>
      <c r="F37" s="24"/>
      <c r="G37" s="24"/>
      <c r="H37" s="24"/>
      <c r="I37" s="24"/>
      <c r="J37" s="24"/>
      <c r="K37" s="24">
        <f t="shared" si="0"/>
        <v>0</v>
      </c>
      <c r="L37" s="24">
        <f t="shared" si="1"/>
        <v>0</v>
      </c>
      <c r="M37" s="24">
        <f t="shared" si="2"/>
        <v>0</v>
      </c>
      <c r="N37" s="24">
        <f t="shared" si="3"/>
        <v>0</v>
      </c>
      <c r="O37" s="24">
        <f t="shared" si="4"/>
        <v>0</v>
      </c>
      <c r="P37" s="24">
        <f t="shared" si="5"/>
        <v>0</v>
      </c>
    </row>
    <row r="38" spans="1:16" x14ac:dyDescent="0.2">
      <c r="A38" s="68">
        <v>24</v>
      </c>
      <c r="B38" s="22"/>
      <c r="C38" s="29" t="s">
        <v>136</v>
      </c>
      <c r="D38" s="55" t="s">
        <v>29</v>
      </c>
      <c r="E38" s="56">
        <v>1</v>
      </c>
      <c r="F38" s="24"/>
      <c r="G38" s="24"/>
      <c r="H38" s="24"/>
      <c r="I38" s="24"/>
      <c r="J38" s="24"/>
      <c r="K38" s="24">
        <f t="shared" si="0"/>
        <v>0</v>
      </c>
      <c r="L38" s="24">
        <f t="shared" si="1"/>
        <v>0</v>
      </c>
      <c r="M38" s="24">
        <f t="shared" si="2"/>
        <v>0</v>
      </c>
      <c r="N38" s="24">
        <f t="shared" si="3"/>
        <v>0</v>
      </c>
      <c r="O38" s="24">
        <f t="shared" si="4"/>
        <v>0</v>
      </c>
      <c r="P38" s="24">
        <f t="shared" si="5"/>
        <v>0</v>
      </c>
    </row>
    <row r="39" spans="1:16" x14ac:dyDescent="0.2">
      <c r="A39" s="68">
        <v>25</v>
      </c>
      <c r="B39" s="22"/>
      <c r="C39" s="28" t="s">
        <v>137</v>
      </c>
      <c r="D39" s="55" t="s">
        <v>31</v>
      </c>
      <c r="E39" s="56">
        <v>555</v>
      </c>
      <c r="F39" s="24"/>
      <c r="G39" s="24"/>
      <c r="H39" s="24"/>
      <c r="I39" s="24"/>
      <c r="J39" s="24"/>
      <c r="K39" s="24">
        <f t="shared" si="0"/>
        <v>0</v>
      </c>
      <c r="L39" s="24">
        <f t="shared" si="1"/>
        <v>0</v>
      </c>
      <c r="M39" s="24">
        <f t="shared" si="2"/>
        <v>0</v>
      </c>
      <c r="N39" s="24">
        <f t="shared" si="3"/>
        <v>0</v>
      </c>
      <c r="O39" s="24">
        <f t="shared" si="4"/>
        <v>0</v>
      </c>
      <c r="P39" s="24">
        <f t="shared" si="5"/>
        <v>0</v>
      </c>
    </row>
    <row r="40" spans="1:16" ht="24" x14ac:dyDescent="0.2">
      <c r="A40" s="68">
        <v>26</v>
      </c>
      <c r="B40" s="22"/>
      <c r="C40" s="29" t="s">
        <v>138</v>
      </c>
      <c r="D40" s="55" t="s">
        <v>31</v>
      </c>
      <c r="E40" s="56">
        <v>536.79999999999995</v>
      </c>
      <c r="F40" s="24"/>
      <c r="G40" s="24"/>
      <c r="H40" s="24"/>
      <c r="I40" s="24"/>
      <c r="J40" s="24"/>
      <c r="K40" s="24">
        <f t="shared" si="0"/>
        <v>0</v>
      </c>
      <c r="L40" s="24">
        <f t="shared" si="1"/>
        <v>0</v>
      </c>
      <c r="M40" s="24">
        <f t="shared" si="2"/>
        <v>0</v>
      </c>
      <c r="N40" s="24">
        <f t="shared" si="3"/>
        <v>0</v>
      </c>
      <c r="O40" s="24">
        <f t="shared" si="4"/>
        <v>0</v>
      </c>
      <c r="P40" s="24">
        <f t="shared" si="5"/>
        <v>0</v>
      </c>
    </row>
    <row r="41" spans="1:16" x14ac:dyDescent="0.2">
      <c r="A41" s="68">
        <v>27</v>
      </c>
      <c r="B41" s="22"/>
      <c r="C41" s="29" t="s">
        <v>88</v>
      </c>
      <c r="D41" s="55" t="s">
        <v>29</v>
      </c>
      <c r="E41" s="56">
        <v>1</v>
      </c>
      <c r="F41" s="24"/>
      <c r="G41" s="24"/>
      <c r="H41" s="24"/>
      <c r="I41" s="24"/>
      <c r="J41" s="24"/>
      <c r="K41" s="24">
        <f t="shared" si="0"/>
        <v>0</v>
      </c>
      <c r="L41" s="24">
        <f t="shared" si="1"/>
        <v>0</v>
      </c>
      <c r="M41" s="24">
        <f t="shared" si="2"/>
        <v>0</v>
      </c>
      <c r="N41" s="24">
        <f t="shared" si="3"/>
        <v>0</v>
      </c>
      <c r="O41" s="24">
        <f t="shared" si="4"/>
        <v>0</v>
      </c>
      <c r="P41" s="24">
        <f t="shared" si="5"/>
        <v>0</v>
      </c>
    </row>
    <row r="42" spans="1:16" ht="24" x14ac:dyDescent="0.2">
      <c r="A42" s="68">
        <v>28</v>
      </c>
      <c r="B42" s="22"/>
      <c r="C42" s="28" t="s">
        <v>139</v>
      </c>
      <c r="D42" s="55" t="s">
        <v>23</v>
      </c>
      <c r="E42" s="56">
        <v>178</v>
      </c>
      <c r="F42" s="24"/>
      <c r="G42" s="24"/>
      <c r="H42" s="24"/>
      <c r="I42" s="24"/>
      <c r="J42" s="24"/>
      <c r="K42" s="24">
        <f t="shared" si="0"/>
        <v>0</v>
      </c>
      <c r="L42" s="24">
        <f t="shared" si="1"/>
        <v>0</v>
      </c>
      <c r="M42" s="24">
        <f t="shared" si="2"/>
        <v>0</v>
      </c>
      <c r="N42" s="24">
        <f t="shared" si="3"/>
        <v>0</v>
      </c>
      <c r="O42" s="24">
        <f t="shared" si="4"/>
        <v>0</v>
      </c>
      <c r="P42" s="24">
        <f t="shared" si="5"/>
        <v>0</v>
      </c>
    </row>
    <row r="43" spans="1:16" x14ac:dyDescent="0.2">
      <c r="A43" s="68">
        <v>29</v>
      </c>
      <c r="B43" s="22"/>
      <c r="C43" s="29" t="s">
        <v>140</v>
      </c>
      <c r="D43" s="55" t="s">
        <v>23</v>
      </c>
      <c r="E43" s="56">
        <v>178</v>
      </c>
      <c r="F43" s="24"/>
      <c r="G43" s="24"/>
      <c r="H43" s="24"/>
      <c r="I43" s="24"/>
      <c r="J43" s="24"/>
      <c r="K43" s="24">
        <f t="shared" si="0"/>
        <v>0</v>
      </c>
      <c r="L43" s="24">
        <f t="shared" si="1"/>
        <v>0</v>
      </c>
      <c r="M43" s="24">
        <f t="shared" si="2"/>
        <v>0</v>
      </c>
      <c r="N43" s="24">
        <f t="shared" si="3"/>
        <v>0</v>
      </c>
      <c r="O43" s="24">
        <f t="shared" si="4"/>
        <v>0</v>
      </c>
      <c r="P43" s="24">
        <f t="shared" si="5"/>
        <v>0</v>
      </c>
    </row>
    <row r="44" spans="1:16" ht="24" x14ac:dyDescent="0.2">
      <c r="A44" s="68">
        <v>30</v>
      </c>
      <c r="B44" s="22"/>
      <c r="C44" s="28" t="s">
        <v>141</v>
      </c>
      <c r="D44" s="55" t="s">
        <v>31</v>
      </c>
      <c r="E44" s="56">
        <v>510</v>
      </c>
      <c r="F44" s="24"/>
      <c r="G44" s="24"/>
      <c r="H44" s="24"/>
      <c r="I44" s="24"/>
      <c r="J44" s="24"/>
      <c r="K44" s="24">
        <f t="shared" si="0"/>
        <v>0</v>
      </c>
      <c r="L44" s="24">
        <f t="shared" si="1"/>
        <v>0</v>
      </c>
      <c r="M44" s="24">
        <f t="shared" si="2"/>
        <v>0</v>
      </c>
      <c r="N44" s="24">
        <f t="shared" si="3"/>
        <v>0</v>
      </c>
      <c r="O44" s="24">
        <f t="shared" si="4"/>
        <v>0</v>
      </c>
      <c r="P44" s="24">
        <f t="shared" si="5"/>
        <v>0</v>
      </c>
    </row>
    <row r="45" spans="1:16" ht="24" x14ac:dyDescent="0.2">
      <c r="A45" s="68">
        <v>31</v>
      </c>
      <c r="B45" s="22"/>
      <c r="C45" s="29" t="s">
        <v>142</v>
      </c>
      <c r="D45" s="55" t="s">
        <v>27</v>
      </c>
      <c r="E45" s="56">
        <v>2.9</v>
      </c>
      <c r="F45" s="24"/>
      <c r="G45" s="24"/>
      <c r="H45" s="24"/>
      <c r="I45" s="24"/>
      <c r="J45" s="24"/>
      <c r="K45" s="24">
        <f t="shared" si="0"/>
        <v>0</v>
      </c>
      <c r="L45" s="24">
        <f t="shared" si="1"/>
        <v>0</v>
      </c>
      <c r="M45" s="24">
        <f t="shared" si="2"/>
        <v>0</v>
      </c>
      <c r="N45" s="24">
        <f t="shared" si="3"/>
        <v>0</v>
      </c>
      <c r="O45" s="24">
        <f t="shared" si="4"/>
        <v>0</v>
      </c>
      <c r="P45" s="24">
        <f t="shared" si="5"/>
        <v>0</v>
      </c>
    </row>
    <row r="46" spans="1:16" x14ac:dyDescent="0.2">
      <c r="A46" s="68">
        <v>32</v>
      </c>
      <c r="B46" s="22"/>
      <c r="C46" s="29" t="s">
        <v>88</v>
      </c>
      <c r="D46" s="55" t="s">
        <v>29</v>
      </c>
      <c r="E46" s="56">
        <v>1</v>
      </c>
      <c r="F46" s="24"/>
      <c r="G46" s="24"/>
      <c r="H46" s="24"/>
      <c r="I46" s="24"/>
      <c r="J46" s="24"/>
      <c r="K46" s="24">
        <f t="shared" si="0"/>
        <v>0</v>
      </c>
      <c r="L46" s="24">
        <f t="shared" si="1"/>
        <v>0</v>
      </c>
      <c r="M46" s="24">
        <f t="shared" si="2"/>
        <v>0</v>
      </c>
      <c r="N46" s="24">
        <f t="shared" si="3"/>
        <v>0</v>
      </c>
      <c r="O46" s="24">
        <f t="shared" si="4"/>
        <v>0</v>
      </c>
      <c r="P46" s="24">
        <f t="shared" si="5"/>
        <v>0</v>
      </c>
    </row>
    <row r="47" spans="1:16" x14ac:dyDescent="0.2">
      <c r="A47" s="68">
        <v>33</v>
      </c>
      <c r="B47" s="22"/>
      <c r="C47" s="28" t="s">
        <v>143</v>
      </c>
      <c r="D47" s="55" t="s">
        <v>31</v>
      </c>
      <c r="E47" s="56">
        <v>519.72</v>
      </c>
      <c r="F47" s="24"/>
      <c r="G47" s="24"/>
      <c r="H47" s="24"/>
      <c r="I47" s="24"/>
      <c r="J47" s="24"/>
      <c r="K47" s="24">
        <f t="shared" si="0"/>
        <v>0</v>
      </c>
      <c r="L47" s="24">
        <f t="shared" si="1"/>
        <v>0</v>
      </c>
      <c r="M47" s="24">
        <f t="shared" si="2"/>
        <v>0</v>
      </c>
      <c r="N47" s="24">
        <f t="shared" si="3"/>
        <v>0</v>
      </c>
      <c r="O47" s="24">
        <f t="shared" si="4"/>
        <v>0</v>
      </c>
      <c r="P47" s="24">
        <f t="shared" si="5"/>
        <v>0</v>
      </c>
    </row>
    <row r="48" spans="1:16" ht="24" x14ac:dyDescent="0.2">
      <c r="A48" s="68">
        <v>34</v>
      </c>
      <c r="B48" s="22"/>
      <c r="C48" s="29" t="s">
        <v>144</v>
      </c>
      <c r="D48" s="55" t="s">
        <v>31</v>
      </c>
      <c r="E48" s="56">
        <v>476.26</v>
      </c>
      <c r="F48" s="24"/>
      <c r="G48" s="24"/>
      <c r="H48" s="24"/>
      <c r="I48" s="24"/>
      <c r="J48" s="24"/>
      <c r="K48" s="24">
        <f t="shared" si="0"/>
        <v>0</v>
      </c>
      <c r="L48" s="24">
        <f t="shared" si="1"/>
        <v>0</v>
      </c>
      <c r="M48" s="24">
        <f t="shared" si="2"/>
        <v>0</v>
      </c>
      <c r="N48" s="24">
        <f t="shared" si="3"/>
        <v>0</v>
      </c>
      <c r="O48" s="24">
        <f t="shared" si="4"/>
        <v>0</v>
      </c>
      <c r="P48" s="24">
        <f t="shared" si="5"/>
        <v>0</v>
      </c>
    </row>
    <row r="49" spans="1:16" ht="24" x14ac:dyDescent="0.2">
      <c r="A49" s="68">
        <v>35</v>
      </c>
      <c r="B49" s="22"/>
      <c r="C49" s="29" t="s">
        <v>145</v>
      </c>
      <c r="D49" s="55" t="s">
        <v>31</v>
      </c>
      <c r="E49" s="56">
        <v>121.42</v>
      </c>
      <c r="F49" s="24"/>
      <c r="G49" s="24"/>
      <c r="H49" s="24"/>
      <c r="I49" s="24"/>
      <c r="J49" s="24"/>
      <c r="K49" s="24">
        <f t="shared" si="0"/>
        <v>0</v>
      </c>
      <c r="L49" s="24">
        <f t="shared" si="1"/>
        <v>0</v>
      </c>
      <c r="M49" s="24">
        <f t="shared" si="2"/>
        <v>0</v>
      </c>
      <c r="N49" s="24">
        <f t="shared" si="3"/>
        <v>0</v>
      </c>
      <c r="O49" s="24">
        <f t="shared" si="4"/>
        <v>0</v>
      </c>
      <c r="P49" s="24">
        <f t="shared" si="5"/>
        <v>0</v>
      </c>
    </row>
    <row r="50" spans="1:16" x14ac:dyDescent="0.2">
      <c r="A50" s="68">
        <v>36</v>
      </c>
      <c r="B50" s="22"/>
      <c r="C50" s="29" t="s">
        <v>146</v>
      </c>
      <c r="D50" s="55" t="s">
        <v>147</v>
      </c>
      <c r="E50" s="56">
        <v>27</v>
      </c>
      <c r="F50" s="24"/>
      <c r="G50" s="24"/>
      <c r="H50" s="24"/>
      <c r="I50" s="24"/>
      <c r="J50" s="24"/>
      <c r="K50" s="24">
        <f t="shared" si="0"/>
        <v>0</v>
      </c>
      <c r="L50" s="24">
        <f t="shared" si="1"/>
        <v>0</v>
      </c>
      <c r="M50" s="24">
        <f t="shared" si="2"/>
        <v>0</v>
      </c>
      <c r="N50" s="24">
        <f t="shared" si="3"/>
        <v>0</v>
      </c>
      <c r="O50" s="24">
        <f t="shared" si="4"/>
        <v>0</v>
      </c>
      <c r="P50" s="24">
        <f t="shared" si="5"/>
        <v>0</v>
      </c>
    </row>
    <row r="51" spans="1:16" x14ac:dyDescent="0.2">
      <c r="A51" s="68">
        <v>37</v>
      </c>
      <c r="B51" s="22"/>
      <c r="C51" s="29" t="s">
        <v>148</v>
      </c>
      <c r="D51" s="55" t="s">
        <v>149</v>
      </c>
      <c r="E51" s="56">
        <v>29</v>
      </c>
      <c r="F51" s="24"/>
      <c r="G51" s="24"/>
      <c r="H51" s="24"/>
      <c r="I51" s="24"/>
      <c r="J51" s="24"/>
      <c r="K51" s="24">
        <f t="shared" si="0"/>
        <v>0</v>
      </c>
      <c r="L51" s="24">
        <f t="shared" si="1"/>
        <v>0</v>
      </c>
      <c r="M51" s="24">
        <f t="shared" si="2"/>
        <v>0</v>
      </c>
      <c r="N51" s="24">
        <f t="shared" si="3"/>
        <v>0</v>
      </c>
      <c r="O51" s="24">
        <f t="shared" si="4"/>
        <v>0</v>
      </c>
      <c r="P51" s="24">
        <f t="shared" si="5"/>
        <v>0</v>
      </c>
    </row>
    <row r="52" spans="1:16" ht="24" x14ac:dyDescent="0.2">
      <c r="A52" s="68">
        <v>38</v>
      </c>
      <c r="B52" s="22"/>
      <c r="C52" s="16" t="s">
        <v>150</v>
      </c>
      <c r="D52" s="31" t="s">
        <v>23</v>
      </c>
      <c r="E52" s="27">
        <v>215.24</v>
      </c>
      <c r="F52" s="24"/>
      <c r="G52" s="24"/>
      <c r="H52" s="24"/>
      <c r="I52" s="24"/>
      <c r="J52" s="24"/>
      <c r="K52" s="24">
        <f t="shared" si="0"/>
        <v>0</v>
      </c>
      <c r="L52" s="24">
        <f t="shared" si="1"/>
        <v>0</v>
      </c>
      <c r="M52" s="24">
        <f t="shared" si="2"/>
        <v>0</v>
      </c>
      <c r="N52" s="24">
        <f t="shared" si="3"/>
        <v>0</v>
      </c>
      <c r="O52" s="24">
        <f t="shared" si="4"/>
        <v>0</v>
      </c>
      <c r="P52" s="24">
        <f t="shared" si="5"/>
        <v>0</v>
      </c>
    </row>
    <row r="53" spans="1:16" ht="24" x14ac:dyDescent="0.2">
      <c r="A53" s="68">
        <v>39</v>
      </c>
      <c r="B53" s="22"/>
      <c r="C53" s="29" t="s">
        <v>151</v>
      </c>
      <c r="D53" s="55" t="s">
        <v>31</v>
      </c>
      <c r="E53" s="56">
        <v>63</v>
      </c>
      <c r="F53" s="24"/>
      <c r="G53" s="24"/>
      <c r="H53" s="24"/>
      <c r="I53" s="24"/>
      <c r="J53" s="24"/>
      <c r="K53" s="24">
        <f t="shared" si="0"/>
        <v>0</v>
      </c>
      <c r="L53" s="24">
        <f t="shared" si="1"/>
        <v>0</v>
      </c>
      <c r="M53" s="24">
        <f t="shared" si="2"/>
        <v>0</v>
      </c>
      <c r="N53" s="24">
        <f t="shared" si="3"/>
        <v>0</v>
      </c>
      <c r="O53" s="24">
        <f t="shared" si="4"/>
        <v>0</v>
      </c>
      <c r="P53" s="24">
        <f t="shared" si="5"/>
        <v>0</v>
      </c>
    </row>
    <row r="54" spans="1:16" ht="24" x14ac:dyDescent="0.2">
      <c r="A54" s="68">
        <v>40</v>
      </c>
      <c r="B54" s="22"/>
      <c r="C54" s="29" t="s">
        <v>152</v>
      </c>
      <c r="D54" s="55" t="s">
        <v>31</v>
      </c>
      <c r="E54" s="56">
        <v>3.5</v>
      </c>
      <c r="F54" s="24"/>
      <c r="G54" s="24"/>
      <c r="H54" s="24"/>
      <c r="I54" s="24"/>
      <c r="J54" s="24"/>
      <c r="K54" s="24">
        <f t="shared" si="0"/>
        <v>0</v>
      </c>
      <c r="L54" s="24">
        <f t="shared" si="1"/>
        <v>0</v>
      </c>
      <c r="M54" s="24">
        <f t="shared" si="2"/>
        <v>0</v>
      </c>
      <c r="N54" s="24">
        <f t="shared" si="3"/>
        <v>0</v>
      </c>
      <c r="O54" s="24">
        <f t="shared" si="4"/>
        <v>0</v>
      </c>
      <c r="P54" s="24">
        <f t="shared" si="5"/>
        <v>0</v>
      </c>
    </row>
    <row r="55" spans="1:16" x14ac:dyDescent="0.2">
      <c r="A55" s="68">
        <v>41</v>
      </c>
      <c r="B55" s="22"/>
      <c r="C55" s="29" t="s">
        <v>153</v>
      </c>
      <c r="D55" s="55" t="s">
        <v>147</v>
      </c>
      <c r="E55" s="56">
        <v>4</v>
      </c>
      <c r="F55" s="24"/>
      <c r="G55" s="24"/>
      <c r="H55" s="24"/>
      <c r="I55" s="24"/>
      <c r="J55" s="24"/>
      <c r="K55" s="24">
        <f t="shared" si="0"/>
        <v>0</v>
      </c>
      <c r="L55" s="24">
        <f t="shared" si="1"/>
        <v>0</v>
      </c>
      <c r="M55" s="24">
        <f t="shared" si="2"/>
        <v>0</v>
      </c>
      <c r="N55" s="24">
        <f t="shared" si="3"/>
        <v>0</v>
      </c>
      <c r="O55" s="24">
        <f t="shared" si="4"/>
        <v>0</v>
      </c>
      <c r="P55" s="24">
        <f t="shared" si="5"/>
        <v>0</v>
      </c>
    </row>
    <row r="56" spans="1:16" x14ac:dyDescent="0.2">
      <c r="A56" s="68">
        <v>42</v>
      </c>
      <c r="B56" s="22"/>
      <c r="C56" s="29" t="s">
        <v>148</v>
      </c>
      <c r="D56" s="55" t="s">
        <v>149</v>
      </c>
      <c r="E56" s="56">
        <v>6</v>
      </c>
      <c r="F56" s="24"/>
      <c r="G56" s="24"/>
      <c r="H56" s="24"/>
      <c r="I56" s="24"/>
      <c r="J56" s="24"/>
      <c r="K56" s="24">
        <f t="shared" si="0"/>
        <v>0</v>
      </c>
      <c r="L56" s="24">
        <f t="shared" si="1"/>
        <v>0</v>
      </c>
      <c r="M56" s="24">
        <f t="shared" si="2"/>
        <v>0</v>
      </c>
      <c r="N56" s="24">
        <f t="shared" si="3"/>
        <v>0</v>
      </c>
      <c r="O56" s="24">
        <f t="shared" si="4"/>
        <v>0</v>
      </c>
      <c r="P56" s="24">
        <f t="shared" si="5"/>
        <v>0</v>
      </c>
    </row>
    <row r="57" spans="1:16" x14ac:dyDescent="0.2">
      <c r="A57" s="68">
        <v>43</v>
      </c>
      <c r="B57" s="22"/>
      <c r="C57" s="28" t="s">
        <v>154</v>
      </c>
      <c r="D57" s="55" t="s">
        <v>31</v>
      </c>
      <c r="E57" s="56">
        <v>86.09</v>
      </c>
      <c r="F57" s="24"/>
      <c r="G57" s="24"/>
      <c r="H57" s="24"/>
      <c r="I57" s="24"/>
      <c r="J57" s="24"/>
      <c r="K57" s="24">
        <f t="shared" si="0"/>
        <v>0</v>
      </c>
      <c r="L57" s="24">
        <f t="shared" si="1"/>
        <v>0</v>
      </c>
      <c r="M57" s="24">
        <f t="shared" si="2"/>
        <v>0</v>
      </c>
      <c r="N57" s="24">
        <f t="shared" si="3"/>
        <v>0</v>
      </c>
      <c r="O57" s="24">
        <f t="shared" si="4"/>
        <v>0</v>
      </c>
      <c r="P57" s="24">
        <f t="shared" si="5"/>
        <v>0</v>
      </c>
    </row>
    <row r="58" spans="1:16" x14ac:dyDescent="0.2">
      <c r="A58" s="68">
        <v>44</v>
      </c>
      <c r="B58" s="22"/>
      <c r="C58" s="29" t="s">
        <v>155</v>
      </c>
      <c r="D58" s="55" t="s">
        <v>27</v>
      </c>
      <c r="E58" s="56">
        <v>2</v>
      </c>
      <c r="F58" s="24"/>
      <c r="G58" s="24"/>
      <c r="H58" s="24"/>
      <c r="I58" s="24"/>
      <c r="J58" s="24"/>
      <c r="K58" s="24">
        <f t="shared" si="0"/>
        <v>0</v>
      </c>
      <c r="L58" s="24">
        <f t="shared" si="1"/>
        <v>0</v>
      </c>
      <c r="M58" s="24">
        <f t="shared" si="2"/>
        <v>0</v>
      </c>
      <c r="N58" s="24">
        <f t="shared" si="3"/>
        <v>0</v>
      </c>
      <c r="O58" s="24">
        <f t="shared" si="4"/>
        <v>0</v>
      </c>
      <c r="P58" s="24">
        <f t="shared" si="5"/>
        <v>0</v>
      </c>
    </row>
    <row r="59" spans="1:16" x14ac:dyDescent="0.2">
      <c r="A59" s="68">
        <v>45</v>
      </c>
      <c r="B59" s="22"/>
      <c r="C59" s="29" t="s">
        <v>156</v>
      </c>
      <c r="D59" s="55" t="s">
        <v>27</v>
      </c>
      <c r="E59" s="56">
        <v>0.2</v>
      </c>
      <c r="F59" s="24"/>
      <c r="G59" s="24"/>
      <c r="H59" s="24"/>
      <c r="I59" s="24"/>
      <c r="J59" s="24"/>
      <c r="K59" s="24">
        <f t="shared" si="0"/>
        <v>0</v>
      </c>
      <c r="L59" s="24">
        <f t="shared" si="1"/>
        <v>0</v>
      </c>
      <c r="M59" s="24">
        <f t="shared" si="2"/>
        <v>0</v>
      </c>
      <c r="N59" s="24">
        <f t="shared" si="3"/>
        <v>0</v>
      </c>
      <c r="O59" s="24">
        <f t="shared" si="4"/>
        <v>0</v>
      </c>
      <c r="P59" s="24">
        <f t="shared" si="5"/>
        <v>0</v>
      </c>
    </row>
    <row r="60" spans="1:16" x14ac:dyDescent="0.2">
      <c r="A60" s="68">
        <v>46</v>
      </c>
      <c r="B60" s="22"/>
      <c r="C60" s="29" t="s">
        <v>157</v>
      </c>
      <c r="D60" s="55" t="s">
        <v>29</v>
      </c>
      <c r="E60" s="56">
        <v>1</v>
      </c>
      <c r="F60" s="24"/>
      <c r="G60" s="24"/>
      <c r="H60" s="24"/>
      <c r="I60" s="24"/>
      <c r="J60" s="24"/>
      <c r="K60" s="24">
        <f t="shared" si="0"/>
        <v>0</v>
      </c>
      <c r="L60" s="24">
        <f t="shared" si="1"/>
        <v>0</v>
      </c>
      <c r="M60" s="24">
        <f t="shared" si="2"/>
        <v>0</v>
      </c>
      <c r="N60" s="24">
        <f t="shared" si="3"/>
        <v>0</v>
      </c>
      <c r="O60" s="24">
        <f t="shared" si="4"/>
        <v>0</v>
      </c>
      <c r="P60" s="24">
        <f t="shared" si="5"/>
        <v>0</v>
      </c>
    </row>
    <row r="61" spans="1:16" x14ac:dyDescent="0.2">
      <c r="A61" s="68">
        <v>47</v>
      </c>
      <c r="B61" s="22"/>
      <c r="C61" s="28" t="s">
        <v>158</v>
      </c>
      <c r="D61" s="55" t="s">
        <v>31</v>
      </c>
      <c r="E61" s="56">
        <v>87</v>
      </c>
      <c r="F61" s="24"/>
      <c r="G61" s="24"/>
      <c r="H61" s="24"/>
      <c r="I61" s="24"/>
      <c r="J61" s="24"/>
      <c r="K61" s="24">
        <f t="shared" si="0"/>
        <v>0</v>
      </c>
      <c r="L61" s="24">
        <f t="shared" si="1"/>
        <v>0</v>
      </c>
      <c r="M61" s="24">
        <f t="shared" si="2"/>
        <v>0</v>
      </c>
      <c r="N61" s="24">
        <f t="shared" si="3"/>
        <v>0</v>
      </c>
      <c r="O61" s="24">
        <f t="shared" si="4"/>
        <v>0</v>
      </c>
      <c r="P61" s="24">
        <f t="shared" si="5"/>
        <v>0</v>
      </c>
    </row>
    <row r="62" spans="1:16" x14ac:dyDescent="0.2">
      <c r="A62" s="68">
        <v>48</v>
      </c>
      <c r="B62" s="22"/>
      <c r="C62" s="29" t="s">
        <v>159</v>
      </c>
      <c r="D62" s="55" t="s">
        <v>31</v>
      </c>
      <c r="E62" s="56">
        <v>87</v>
      </c>
      <c r="F62" s="24"/>
      <c r="G62" s="24"/>
      <c r="H62" s="24"/>
      <c r="I62" s="24"/>
      <c r="J62" s="24"/>
      <c r="K62" s="24">
        <f t="shared" si="0"/>
        <v>0</v>
      </c>
      <c r="L62" s="24">
        <f t="shared" si="1"/>
        <v>0</v>
      </c>
      <c r="M62" s="24">
        <f t="shared" si="2"/>
        <v>0</v>
      </c>
      <c r="N62" s="24">
        <f t="shared" si="3"/>
        <v>0</v>
      </c>
      <c r="O62" s="24">
        <f t="shared" si="4"/>
        <v>0</v>
      </c>
      <c r="P62" s="24">
        <f t="shared" si="5"/>
        <v>0</v>
      </c>
    </row>
    <row r="63" spans="1:16" ht="24" x14ac:dyDescent="0.2">
      <c r="A63" s="68">
        <v>49</v>
      </c>
      <c r="B63" s="22"/>
      <c r="C63" s="28" t="s">
        <v>160</v>
      </c>
      <c r="D63" s="55" t="s">
        <v>25</v>
      </c>
      <c r="E63" s="56">
        <v>1</v>
      </c>
      <c r="F63" s="24"/>
      <c r="G63" s="24"/>
      <c r="H63" s="24"/>
      <c r="I63" s="24"/>
      <c r="J63" s="24"/>
      <c r="K63" s="24">
        <f t="shared" si="0"/>
        <v>0</v>
      </c>
      <c r="L63" s="24">
        <f t="shared" si="1"/>
        <v>0</v>
      </c>
      <c r="M63" s="24">
        <f t="shared" si="2"/>
        <v>0</v>
      </c>
      <c r="N63" s="24">
        <f t="shared" si="3"/>
        <v>0</v>
      </c>
      <c r="O63" s="24">
        <f t="shared" si="4"/>
        <v>0</v>
      </c>
      <c r="P63" s="24">
        <f t="shared" si="5"/>
        <v>0</v>
      </c>
    </row>
    <row r="64" spans="1:16" x14ac:dyDescent="0.2">
      <c r="A64" s="68">
        <v>50</v>
      </c>
      <c r="B64" s="22"/>
      <c r="C64" s="28" t="s">
        <v>161</v>
      </c>
      <c r="D64" s="55" t="s">
        <v>25</v>
      </c>
      <c r="E64" s="56">
        <v>1</v>
      </c>
      <c r="F64" s="24"/>
      <c r="G64" s="24"/>
      <c r="H64" s="24"/>
      <c r="I64" s="24"/>
      <c r="J64" s="24"/>
      <c r="K64" s="24">
        <f t="shared" si="0"/>
        <v>0</v>
      </c>
      <c r="L64" s="24">
        <f t="shared" si="1"/>
        <v>0</v>
      </c>
      <c r="M64" s="24">
        <f t="shared" si="2"/>
        <v>0</v>
      </c>
      <c r="N64" s="24">
        <f t="shared" si="3"/>
        <v>0</v>
      </c>
      <c r="O64" s="24">
        <f t="shared" si="4"/>
        <v>0</v>
      </c>
      <c r="P64" s="24">
        <f t="shared" si="5"/>
        <v>0</v>
      </c>
    </row>
    <row r="65" spans="1:16" ht="36" x14ac:dyDescent="0.2">
      <c r="A65" s="68">
        <v>51</v>
      </c>
      <c r="B65" s="22"/>
      <c r="C65" s="28" t="s">
        <v>162</v>
      </c>
      <c r="D65" s="55" t="s">
        <v>25</v>
      </c>
      <c r="E65" s="56">
        <v>1</v>
      </c>
      <c r="F65" s="24"/>
      <c r="G65" s="24"/>
      <c r="H65" s="24"/>
      <c r="I65" s="24"/>
      <c r="J65" s="24"/>
      <c r="K65" s="24">
        <f t="shared" si="0"/>
        <v>0</v>
      </c>
      <c r="L65" s="24">
        <f t="shared" si="1"/>
        <v>0</v>
      </c>
      <c r="M65" s="24">
        <f t="shared" si="2"/>
        <v>0</v>
      </c>
      <c r="N65" s="24">
        <f t="shared" si="3"/>
        <v>0</v>
      </c>
      <c r="O65" s="24">
        <f t="shared" si="4"/>
        <v>0</v>
      </c>
      <c r="P65" s="24">
        <f t="shared" si="5"/>
        <v>0</v>
      </c>
    </row>
    <row r="66" spans="1:16" ht="24" x14ac:dyDescent="0.2">
      <c r="A66" s="68">
        <v>52</v>
      </c>
      <c r="B66" s="22"/>
      <c r="C66" s="28" t="s">
        <v>163</v>
      </c>
      <c r="D66" s="55" t="s">
        <v>164</v>
      </c>
      <c r="E66" s="56">
        <v>141.6</v>
      </c>
      <c r="F66" s="24"/>
      <c r="G66" s="24"/>
      <c r="H66" s="24"/>
      <c r="I66" s="24"/>
      <c r="J66" s="24"/>
      <c r="K66" s="24">
        <f t="shared" si="0"/>
        <v>0</v>
      </c>
      <c r="L66" s="24">
        <f t="shared" si="1"/>
        <v>0</v>
      </c>
      <c r="M66" s="24">
        <f t="shared" si="2"/>
        <v>0</v>
      </c>
      <c r="N66" s="24">
        <f t="shared" si="3"/>
        <v>0</v>
      </c>
      <c r="O66" s="24">
        <f t="shared" si="4"/>
        <v>0</v>
      </c>
      <c r="P66" s="24">
        <f t="shared" si="5"/>
        <v>0</v>
      </c>
    </row>
    <row r="67" spans="1:16" ht="24" x14ac:dyDescent="0.2">
      <c r="A67" s="68">
        <v>53</v>
      </c>
      <c r="B67" s="22"/>
      <c r="C67" s="29" t="s">
        <v>165</v>
      </c>
      <c r="D67" s="55" t="s">
        <v>44</v>
      </c>
      <c r="E67" s="56">
        <v>95.6</v>
      </c>
      <c r="F67" s="24"/>
      <c r="G67" s="24"/>
      <c r="H67" s="24"/>
      <c r="I67" s="24"/>
      <c r="J67" s="24"/>
      <c r="K67" s="24">
        <f t="shared" si="0"/>
        <v>0</v>
      </c>
      <c r="L67" s="24">
        <f t="shared" si="1"/>
        <v>0</v>
      </c>
      <c r="M67" s="24">
        <f t="shared" si="2"/>
        <v>0</v>
      </c>
      <c r="N67" s="24">
        <f t="shared" si="3"/>
        <v>0</v>
      </c>
      <c r="O67" s="24">
        <f t="shared" si="4"/>
        <v>0</v>
      </c>
      <c r="P67" s="24">
        <f t="shared" si="5"/>
        <v>0</v>
      </c>
    </row>
    <row r="68" spans="1:16" ht="24" x14ac:dyDescent="0.2">
      <c r="A68" s="68">
        <v>54</v>
      </c>
      <c r="B68" s="22"/>
      <c r="C68" s="29" t="s">
        <v>166</v>
      </c>
      <c r="D68" s="55" t="s">
        <v>44</v>
      </c>
      <c r="E68" s="56">
        <v>46</v>
      </c>
      <c r="F68" s="24"/>
      <c r="G68" s="24"/>
      <c r="H68" s="24"/>
      <c r="I68" s="24"/>
      <c r="J68" s="24"/>
      <c r="K68" s="24">
        <f t="shared" si="0"/>
        <v>0</v>
      </c>
      <c r="L68" s="24">
        <f t="shared" si="1"/>
        <v>0</v>
      </c>
      <c r="M68" s="24">
        <f t="shared" si="2"/>
        <v>0</v>
      </c>
      <c r="N68" s="24">
        <f t="shared" si="3"/>
        <v>0</v>
      </c>
      <c r="O68" s="24">
        <f t="shared" si="4"/>
        <v>0</v>
      </c>
      <c r="P68" s="24">
        <f t="shared" si="5"/>
        <v>0</v>
      </c>
    </row>
    <row r="69" spans="1:16" x14ac:dyDescent="0.2">
      <c r="A69" s="68">
        <v>55</v>
      </c>
      <c r="B69" s="22"/>
      <c r="C69" s="32" t="s">
        <v>167</v>
      </c>
      <c r="D69" s="55" t="s">
        <v>44</v>
      </c>
      <c r="E69" s="56">
        <v>1</v>
      </c>
      <c r="F69" s="24"/>
      <c r="G69" s="24"/>
      <c r="H69" s="24"/>
      <c r="I69" s="24"/>
      <c r="J69" s="24"/>
      <c r="K69" s="24">
        <f t="shared" si="0"/>
        <v>0</v>
      </c>
      <c r="L69" s="24">
        <f t="shared" si="1"/>
        <v>0</v>
      </c>
      <c r="M69" s="24">
        <f t="shared" si="2"/>
        <v>0</v>
      </c>
      <c r="N69" s="24">
        <f t="shared" si="3"/>
        <v>0</v>
      </c>
      <c r="O69" s="24">
        <f t="shared" si="4"/>
        <v>0</v>
      </c>
      <c r="P69" s="24">
        <f t="shared" si="5"/>
        <v>0</v>
      </c>
    </row>
    <row r="70" spans="1:16" x14ac:dyDescent="0.2">
      <c r="A70" s="68">
        <v>56</v>
      </c>
      <c r="B70" s="22"/>
      <c r="C70" s="25" t="s">
        <v>277</v>
      </c>
      <c r="D70" s="19"/>
      <c r="E70" s="27"/>
      <c r="F70" s="24"/>
      <c r="G70" s="24"/>
      <c r="H70" s="24"/>
      <c r="I70" s="24"/>
      <c r="J70" s="24"/>
      <c r="K70" s="24"/>
      <c r="L70" s="24"/>
      <c r="M70" s="24"/>
      <c r="N70" s="24"/>
      <c r="O70" s="24"/>
      <c r="P70" s="24"/>
    </row>
    <row r="71" spans="1:16" ht="36" x14ac:dyDescent="0.2">
      <c r="A71" s="68">
        <v>57</v>
      </c>
      <c r="B71" s="22"/>
      <c r="C71" s="28" t="s">
        <v>168</v>
      </c>
      <c r="D71" s="19" t="s">
        <v>23</v>
      </c>
      <c r="E71" s="27">
        <v>18</v>
      </c>
      <c r="F71" s="24"/>
      <c r="G71" s="24"/>
      <c r="H71" s="24"/>
      <c r="I71" s="24"/>
      <c r="J71" s="24"/>
      <c r="K71" s="24">
        <f t="shared" si="0"/>
        <v>0</v>
      </c>
      <c r="L71" s="24">
        <f t="shared" si="1"/>
        <v>0</v>
      </c>
      <c r="M71" s="24">
        <f t="shared" si="2"/>
        <v>0</v>
      </c>
      <c r="N71" s="24">
        <f t="shared" si="3"/>
        <v>0</v>
      </c>
      <c r="O71" s="24">
        <f t="shared" si="4"/>
        <v>0</v>
      </c>
      <c r="P71" s="24">
        <f t="shared" si="5"/>
        <v>0</v>
      </c>
    </row>
    <row r="72" spans="1:16" x14ac:dyDescent="0.2">
      <c r="A72" s="68">
        <v>58</v>
      </c>
      <c r="B72" s="22"/>
      <c r="C72" s="28" t="s">
        <v>169</v>
      </c>
      <c r="D72" s="19" t="s">
        <v>27</v>
      </c>
      <c r="E72" s="27">
        <v>43</v>
      </c>
      <c r="F72" s="24"/>
      <c r="G72" s="24"/>
      <c r="H72" s="24"/>
      <c r="I72" s="24"/>
      <c r="J72" s="24"/>
      <c r="K72" s="24">
        <f t="shared" si="0"/>
        <v>0</v>
      </c>
      <c r="L72" s="24">
        <f t="shared" si="1"/>
        <v>0</v>
      </c>
      <c r="M72" s="24">
        <f t="shared" si="2"/>
        <v>0</v>
      </c>
      <c r="N72" s="24">
        <f t="shared" si="3"/>
        <v>0</v>
      </c>
      <c r="O72" s="24">
        <f t="shared" si="4"/>
        <v>0</v>
      </c>
      <c r="P72" s="24">
        <f t="shared" si="5"/>
        <v>0</v>
      </c>
    </row>
    <row r="73" spans="1:16" x14ac:dyDescent="0.2">
      <c r="A73" s="68">
        <v>59</v>
      </c>
      <c r="B73" s="22"/>
      <c r="C73" s="28" t="s">
        <v>170</v>
      </c>
      <c r="D73" s="19" t="s">
        <v>31</v>
      </c>
      <c r="E73" s="27">
        <v>77.400000000000006</v>
      </c>
      <c r="F73" s="24"/>
      <c r="G73" s="24"/>
      <c r="H73" s="24"/>
      <c r="I73" s="24"/>
      <c r="J73" s="24"/>
      <c r="K73" s="24">
        <f t="shared" si="0"/>
        <v>0</v>
      </c>
      <c r="L73" s="24">
        <f t="shared" si="1"/>
        <v>0</v>
      </c>
      <c r="M73" s="24">
        <f t="shared" si="2"/>
        <v>0</v>
      </c>
      <c r="N73" s="24">
        <f t="shared" si="3"/>
        <v>0</v>
      </c>
      <c r="O73" s="24">
        <f t="shared" si="4"/>
        <v>0</v>
      </c>
      <c r="P73" s="24">
        <f t="shared" si="5"/>
        <v>0</v>
      </c>
    </row>
    <row r="74" spans="1:16" ht="24" x14ac:dyDescent="0.2">
      <c r="A74" s="68">
        <v>60</v>
      </c>
      <c r="B74" s="22"/>
      <c r="C74" s="28" t="s">
        <v>171</v>
      </c>
      <c r="D74" s="19" t="s">
        <v>31</v>
      </c>
      <c r="E74" s="27">
        <v>77.400000000000006</v>
      </c>
      <c r="F74" s="24"/>
      <c r="G74" s="24"/>
      <c r="H74" s="24"/>
      <c r="I74" s="24"/>
      <c r="J74" s="24"/>
      <c r="K74" s="24">
        <f t="shared" si="0"/>
        <v>0</v>
      </c>
      <c r="L74" s="24">
        <f t="shared" si="1"/>
        <v>0</v>
      </c>
      <c r="M74" s="24">
        <f t="shared" si="2"/>
        <v>0</v>
      </c>
      <c r="N74" s="24">
        <f t="shared" si="3"/>
        <v>0</v>
      </c>
      <c r="O74" s="24">
        <f t="shared" si="4"/>
        <v>0</v>
      </c>
      <c r="P74" s="24">
        <f t="shared" si="5"/>
        <v>0</v>
      </c>
    </row>
    <row r="75" spans="1:16" x14ac:dyDescent="0.2">
      <c r="A75" s="68">
        <v>61</v>
      </c>
      <c r="B75" s="22"/>
      <c r="C75" s="28" t="s">
        <v>172</v>
      </c>
      <c r="D75" s="19" t="s">
        <v>31</v>
      </c>
      <c r="E75" s="27">
        <v>57.5</v>
      </c>
      <c r="F75" s="24"/>
      <c r="G75" s="24"/>
      <c r="H75" s="24"/>
      <c r="I75" s="24"/>
      <c r="J75" s="24"/>
      <c r="K75" s="24">
        <f t="shared" si="0"/>
        <v>0</v>
      </c>
      <c r="L75" s="24">
        <f t="shared" si="1"/>
        <v>0</v>
      </c>
      <c r="M75" s="24">
        <f t="shared" si="2"/>
        <v>0</v>
      </c>
      <c r="N75" s="24">
        <f t="shared" si="3"/>
        <v>0</v>
      </c>
      <c r="O75" s="24">
        <f t="shared" si="4"/>
        <v>0</v>
      </c>
      <c r="P75" s="24">
        <f t="shared" si="5"/>
        <v>0</v>
      </c>
    </row>
    <row r="76" spans="1:16" x14ac:dyDescent="0.2">
      <c r="A76" s="68">
        <v>62</v>
      </c>
      <c r="B76" s="22"/>
      <c r="C76" s="29" t="s">
        <v>173</v>
      </c>
      <c r="D76" s="19" t="s">
        <v>31</v>
      </c>
      <c r="E76" s="27">
        <v>60.38</v>
      </c>
      <c r="F76" s="24"/>
      <c r="G76" s="24"/>
      <c r="H76" s="24"/>
      <c r="I76" s="24"/>
      <c r="J76" s="24"/>
      <c r="K76" s="24">
        <f t="shared" si="0"/>
        <v>0</v>
      </c>
      <c r="L76" s="24">
        <f t="shared" si="1"/>
        <v>0</v>
      </c>
      <c r="M76" s="24">
        <f t="shared" si="2"/>
        <v>0</v>
      </c>
      <c r="N76" s="24">
        <f t="shared" si="3"/>
        <v>0</v>
      </c>
      <c r="O76" s="24">
        <f t="shared" si="4"/>
        <v>0</v>
      </c>
      <c r="P76" s="24">
        <f t="shared" si="5"/>
        <v>0</v>
      </c>
    </row>
    <row r="77" spans="1:16" x14ac:dyDescent="0.2">
      <c r="A77" s="68">
        <v>63</v>
      </c>
      <c r="B77" s="22"/>
      <c r="C77" s="29" t="s">
        <v>68</v>
      </c>
      <c r="D77" s="19" t="s">
        <v>39</v>
      </c>
      <c r="E77" s="27">
        <v>230</v>
      </c>
      <c r="F77" s="24"/>
      <c r="G77" s="24"/>
      <c r="H77" s="24"/>
      <c r="I77" s="24"/>
      <c r="J77" s="24"/>
      <c r="K77" s="24">
        <f t="shared" si="0"/>
        <v>0</v>
      </c>
      <c r="L77" s="24">
        <f t="shared" si="1"/>
        <v>0</v>
      </c>
      <c r="M77" s="24">
        <f t="shared" si="2"/>
        <v>0</v>
      </c>
      <c r="N77" s="24">
        <f t="shared" si="3"/>
        <v>0</v>
      </c>
      <c r="O77" s="24">
        <f t="shared" si="4"/>
        <v>0</v>
      </c>
      <c r="P77" s="24">
        <f t="shared" si="5"/>
        <v>0</v>
      </c>
    </row>
    <row r="78" spans="1:16" x14ac:dyDescent="0.2">
      <c r="A78" s="68">
        <v>64</v>
      </c>
      <c r="B78" s="22"/>
      <c r="C78" s="29" t="s">
        <v>174</v>
      </c>
      <c r="D78" s="19" t="s">
        <v>25</v>
      </c>
      <c r="E78" s="27">
        <v>287.5</v>
      </c>
      <c r="F78" s="24"/>
      <c r="G78" s="24"/>
      <c r="H78" s="24"/>
      <c r="I78" s="24"/>
      <c r="J78" s="24"/>
      <c r="K78" s="24">
        <f t="shared" si="0"/>
        <v>0</v>
      </c>
      <c r="L78" s="24">
        <f t="shared" si="1"/>
        <v>0</v>
      </c>
      <c r="M78" s="24">
        <f t="shared" si="2"/>
        <v>0</v>
      </c>
      <c r="N78" s="24">
        <f t="shared" si="3"/>
        <v>0</v>
      </c>
      <c r="O78" s="24">
        <f t="shared" si="4"/>
        <v>0</v>
      </c>
      <c r="P78" s="24">
        <f t="shared" si="5"/>
        <v>0</v>
      </c>
    </row>
    <row r="79" spans="1:16" x14ac:dyDescent="0.2">
      <c r="A79" s="68">
        <v>65</v>
      </c>
      <c r="B79" s="22"/>
      <c r="C79" s="28" t="s">
        <v>175</v>
      </c>
      <c r="D79" s="19" t="s">
        <v>31</v>
      </c>
      <c r="E79" s="27">
        <v>25.7</v>
      </c>
      <c r="F79" s="24"/>
      <c r="G79" s="24"/>
      <c r="H79" s="24"/>
      <c r="I79" s="24"/>
      <c r="J79" s="24"/>
      <c r="K79" s="24">
        <f t="shared" si="0"/>
        <v>0</v>
      </c>
      <c r="L79" s="24">
        <f t="shared" si="1"/>
        <v>0</v>
      </c>
      <c r="M79" s="24">
        <f t="shared" si="2"/>
        <v>0</v>
      </c>
      <c r="N79" s="24">
        <f t="shared" si="3"/>
        <v>0</v>
      </c>
      <c r="O79" s="24">
        <f t="shared" si="4"/>
        <v>0</v>
      </c>
      <c r="P79" s="24">
        <f t="shared" si="5"/>
        <v>0</v>
      </c>
    </row>
    <row r="80" spans="1:16" x14ac:dyDescent="0.2">
      <c r="A80" s="68">
        <v>66</v>
      </c>
      <c r="B80" s="22"/>
      <c r="C80" s="29" t="s">
        <v>176</v>
      </c>
      <c r="D80" s="19" t="s">
        <v>39</v>
      </c>
      <c r="E80" s="27">
        <v>257</v>
      </c>
      <c r="F80" s="24"/>
      <c r="G80" s="24"/>
      <c r="H80" s="24"/>
      <c r="I80" s="24"/>
      <c r="J80" s="24"/>
      <c r="K80" s="24">
        <f t="shared" ref="K80:K87" si="6">ROUND(H80+I80+J80,2)</f>
        <v>0</v>
      </c>
      <c r="L80" s="24">
        <f t="shared" si="1"/>
        <v>0</v>
      </c>
      <c r="M80" s="24">
        <f t="shared" si="2"/>
        <v>0</v>
      </c>
      <c r="N80" s="24">
        <f t="shared" si="3"/>
        <v>0</v>
      </c>
      <c r="O80" s="24">
        <f t="shared" si="4"/>
        <v>0</v>
      </c>
      <c r="P80" s="24">
        <f t="shared" ref="P80:P87" si="7">M80+N80+O80</f>
        <v>0</v>
      </c>
    </row>
    <row r="81" spans="1:16" x14ac:dyDescent="0.2">
      <c r="A81" s="68">
        <v>67</v>
      </c>
      <c r="B81" s="22"/>
      <c r="C81" s="29" t="s">
        <v>177</v>
      </c>
      <c r="D81" s="19" t="s">
        <v>31</v>
      </c>
      <c r="E81" s="27">
        <v>61.68</v>
      </c>
      <c r="F81" s="24"/>
      <c r="G81" s="24"/>
      <c r="H81" s="24"/>
      <c r="I81" s="24"/>
      <c r="J81" s="24"/>
      <c r="K81" s="24">
        <f t="shared" si="6"/>
        <v>0</v>
      </c>
      <c r="L81" s="24">
        <f t="shared" si="1"/>
        <v>0</v>
      </c>
      <c r="M81" s="24">
        <f t="shared" si="2"/>
        <v>0</v>
      </c>
      <c r="N81" s="24">
        <f t="shared" si="3"/>
        <v>0</v>
      </c>
      <c r="O81" s="24">
        <f t="shared" si="4"/>
        <v>0</v>
      </c>
      <c r="P81" s="24">
        <f t="shared" si="7"/>
        <v>0</v>
      </c>
    </row>
    <row r="82" spans="1:16" ht="24" x14ac:dyDescent="0.2">
      <c r="A82" s="68">
        <v>68</v>
      </c>
      <c r="B82" s="22"/>
      <c r="C82" s="28" t="s">
        <v>178</v>
      </c>
      <c r="D82" s="19" t="s">
        <v>31</v>
      </c>
      <c r="E82" s="27">
        <v>48.9</v>
      </c>
      <c r="F82" s="24"/>
      <c r="G82" s="24"/>
      <c r="H82" s="24"/>
      <c r="I82" s="24"/>
      <c r="J82" s="24"/>
      <c r="K82" s="24">
        <f t="shared" si="6"/>
        <v>0</v>
      </c>
      <c r="L82" s="24">
        <f t="shared" si="1"/>
        <v>0</v>
      </c>
      <c r="M82" s="24">
        <f t="shared" si="2"/>
        <v>0</v>
      </c>
      <c r="N82" s="24">
        <f t="shared" si="3"/>
        <v>0</v>
      </c>
      <c r="O82" s="24">
        <f t="shared" si="4"/>
        <v>0</v>
      </c>
      <c r="P82" s="24">
        <f t="shared" si="7"/>
        <v>0</v>
      </c>
    </row>
    <row r="83" spans="1:16" x14ac:dyDescent="0.2">
      <c r="A83" s="68">
        <v>69</v>
      </c>
      <c r="B83" s="22"/>
      <c r="C83" s="29" t="s">
        <v>179</v>
      </c>
      <c r="D83" s="19" t="s">
        <v>39</v>
      </c>
      <c r="E83" s="27">
        <v>188</v>
      </c>
      <c r="F83" s="24"/>
      <c r="G83" s="24"/>
      <c r="H83" s="24"/>
      <c r="I83" s="24"/>
      <c r="J83" s="24"/>
      <c r="K83" s="24">
        <f t="shared" si="6"/>
        <v>0</v>
      </c>
      <c r="L83" s="24">
        <f t="shared" si="1"/>
        <v>0</v>
      </c>
      <c r="M83" s="24">
        <f t="shared" si="2"/>
        <v>0</v>
      </c>
      <c r="N83" s="24">
        <f t="shared" si="3"/>
        <v>0</v>
      </c>
      <c r="O83" s="24">
        <f t="shared" si="4"/>
        <v>0</v>
      </c>
      <c r="P83" s="24">
        <f t="shared" si="7"/>
        <v>0</v>
      </c>
    </row>
    <row r="84" spans="1:16" x14ac:dyDescent="0.2">
      <c r="A84" s="68">
        <v>70</v>
      </c>
      <c r="B84" s="22"/>
      <c r="C84" s="29" t="s">
        <v>180</v>
      </c>
      <c r="D84" s="19" t="s">
        <v>181</v>
      </c>
      <c r="E84" s="27">
        <v>8.1999999999999993</v>
      </c>
      <c r="F84" s="24"/>
      <c r="G84" s="24"/>
      <c r="H84" s="24"/>
      <c r="I84" s="24"/>
      <c r="J84" s="24"/>
      <c r="K84" s="24">
        <f t="shared" si="6"/>
        <v>0</v>
      </c>
      <c r="L84" s="24">
        <f t="shared" si="1"/>
        <v>0</v>
      </c>
      <c r="M84" s="24">
        <f t="shared" si="2"/>
        <v>0</v>
      </c>
      <c r="N84" s="24">
        <f t="shared" si="3"/>
        <v>0</v>
      </c>
      <c r="O84" s="24">
        <f t="shared" si="4"/>
        <v>0</v>
      </c>
      <c r="P84" s="24">
        <f t="shared" si="7"/>
        <v>0</v>
      </c>
    </row>
    <row r="85" spans="1:16" x14ac:dyDescent="0.2">
      <c r="A85" s="68">
        <v>71</v>
      </c>
      <c r="B85" s="22"/>
      <c r="C85" s="28" t="s">
        <v>182</v>
      </c>
      <c r="D85" s="19" t="s">
        <v>31</v>
      </c>
      <c r="E85" s="27">
        <v>48.9</v>
      </c>
      <c r="F85" s="24"/>
      <c r="G85" s="24"/>
      <c r="H85" s="24"/>
      <c r="I85" s="24"/>
      <c r="J85" s="24"/>
      <c r="K85" s="24">
        <f t="shared" si="6"/>
        <v>0</v>
      </c>
      <c r="L85" s="24">
        <f t="shared" si="1"/>
        <v>0</v>
      </c>
      <c r="M85" s="24">
        <f t="shared" si="2"/>
        <v>0</v>
      </c>
      <c r="N85" s="24">
        <f t="shared" si="3"/>
        <v>0</v>
      </c>
      <c r="O85" s="24">
        <f t="shared" si="4"/>
        <v>0</v>
      </c>
      <c r="P85" s="24">
        <f t="shared" si="7"/>
        <v>0</v>
      </c>
    </row>
    <row r="86" spans="1:16" x14ac:dyDescent="0.2">
      <c r="A86" s="68">
        <v>72</v>
      </c>
      <c r="B86" s="22"/>
      <c r="C86" s="29" t="s">
        <v>183</v>
      </c>
      <c r="D86" s="19" t="s">
        <v>181</v>
      </c>
      <c r="E86" s="27">
        <v>14.67</v>
      </c>
      <c r="F86" s="24"/>
      <c r="G86" s="24"/>
      <c r="H86" s="24"/>
      <c r="I86" s="24"/>
      <c r="J86" s="24"/>
      <c r="K86" s="24">
        <f t="shared" si="6"/>
        <v>0</v>
      </c>
      <c r="L86" s="24">
        <f t="shared" si="1"/>
        <v>0</v>
      </c>
      <c r="M86" s="24">
        <f t="shared" si="2"/>
        <v>0</v>
      </c>
      <c r="N86" s="24">
        <f t="shared" si="3"/>
        <v>0</v>
      </c>
      <c r="O86" s="24">
        <f t="shared" si="4"/>
        <v>0</v>
      </c>
      <c r="P86" s="24">
        <f t="shared" si="7"/>
        <v>0</v>
      </c>
    </row>
    <row r="87" spans="1:16" x14ac:dyDescent="0.2">
      <c r="A87" s="68">
        <v>73</v>
      </c>
      <c r="B87" s="22"/>
      <c r="C87" s="29" t="s">
        <v>180</v>
      </c>
      <c r="D87" s="33" t="s">
        <v>181</v>
      </c>
      <c r="E87" s="27">
        <v>7.34</v>
      </c>
      <c r="F87" s="24"/>
      <c r="G87" s="24"/>
      <c r="H87" s="24"/>
      <c r="I87" s="24"/>
      <c r="J87" s="24"/>
      <c r="K87" s="24">
        <f t="shared" si="6"/>
        <v>0</v>
      </c>
      <c r="L87" s="24">
        <f t="shared" si="1"/>
        <v>0</v>
      </c>
      <c r="M87" s="24">
        <f t="shared" si="2"/>
        <v>0</v>
      </c>
      <c r="N87" s="24">
        <f t="shared" si="3"/>
        <v>0</v>
      </c>
      <c r="O87" s="24">
        <f t="shared" si="4"/>
        <v>0</v>
      </c>
      <c r="P87" s="24">
        <f t="shared" si="7"/>
        <v>0</v>
      </c>
    </row>
    <row r="88" spans="1:16" x14ac:dyDescent="0.2">
      <c r="A88" s="22"/>
      <c r="B88" s="84" t="s">
        <v>386</v>
      </c>
      <c r="C88" s="84"/>
      <c r="D88" s="84"/>
      <c r="E88" s="84"/>
      <c r="F88" s="84"/>
      <c r="G88" s="84"/>
      <c r="H88" s="84"/>
      <c r="I88" s="84"/>
      <c r="J88" s="84"/>
      <c r="K88" s="84"/>
      <c r="L88" s="24">
        <f>SUM(L15:L87)</f>
        <v>0</v>
      </c>
      <c r="M88" s="24">
        <f>SUM(M15:M87)</f>
        <v>0</v>
      </c>
      <c r="N88" s="24">
        <f>SUM(N15:N87)</f>
        <v>0</v>
      </c>
      <c r="O88" s="24">
        <f>SUM(O15:O87)</f>
        <v>0</v>
      </c>
      <c r="P88" s="24">
        <f>SUM(P15:P87)</f>
        <v>0</v>
      </c>
    </row>
  </sheetData>
  <mergeCells count="10">
    <mergeCell ref="B88:K88"/>
    <mergeCell ref="A2:P2"/>
    <mergeCell ref="A3:P3"/>
    <mergeCell ref="A13:A14"/>
    <mergeCell ref="B13:B14"/>
    <mergeCell ref="C13:C14"/>
    <mergeCell ref="D13:D14"/>
    <mergeCell ref="E13:E14"/>
    <mergeCell ref="F13:K13"/>
    <mergeCell ref="L13:P13"/>
  </mergeCells>
  <pageMargins left="0.23622047244094491" right="0.23622047244094491" top="0.74803149606299213" bottom="0.91" header="0.31496062992125984" footer="0.31496062992125984"/>
  <pageSetup paperSize="9" scale="8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60"/>
  <sheetViews>
    <sheetView topLeftCell="A37" workbookViewId="0">
      <selection activeCell="B60" sqref="B60:K60"/>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6.42578125" style="1" bestFit="1" customWidth="1"/>
    <col min="9" max="9" width="10.42578125" style="1" bestFit="1" customWidth="1"/>
    <col min="10" max="10" width="10" style="1" bestFit="1" customWidth="1"/>
    <col min="11" max="11" width="9" style="1" customWidth="1"/>
    <col min="12" max="12" width="9.28515625" style="1" bestFit="1" customWidth="1"/>
    <col min="13" max="13" width="7.42578125" style="1" bestFit="1" customWidth="1"/>
    <col min="14" max="14" width="10.42578125" style="1" bestFit="1" customWidth="1"/>
    <col min="15" max="15" width="10" style="1" bestFit="1" customWidth="1"/>
    <col min="16" max="16" width="8.42578125" style="1" bestFit="1" customWidth="1"/>
    <col min="17" max="16384" width="9.140625" style="1"/>
  </cols>
  <sheetData>
    <row r="2" spans="1:16" ht="15" x14ac:dyDescent="0.25">
      <c r="A2" s="77" t="s">
        <v>184</v>
      </c>
      <c r="B2" s="77"/>
      <c r="C2" s="77"/>
      <c r="D2" s="77"/>
      <c r="E2" s="77"/>
      <c r="F2" s="77"/>
      <c r="G2" s="77"/>
      <c r="H2" s="77"/>
      <c r="I2" s="77"/>
      <c r="J2" s="77"/>
      <c r="K2" s="77"/>
      <c r="L2" s="77"/>
      <c r="M2" s="77"/>
      <c r="N2" s="77"/>
      <c r="O2" s="77"/>
      <c r="P2" s="77"/>
    </row>
    <row r="3" spans="1:16" ht="15" x14ac:dyDescent="0.25">
      <c r="A3" s="85" t="s">
        <v>185</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&amp;P60&amp;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 t="s">
        <v>186</v>
      </c>
      <c r="D15" s="31"/>
      <c r="E15" s="26"/>
      <c r="F15" s="24"/>
      <c r="G15" s="24"/>
      <c r="H15" s="24"/>
      <c r="I15" s="24"/>
      <c r="J15" s="24"/>
      <c r="K15" s="24"/>
      <c r="L15" s="24"/>
      <c r="M15" s="24"/>
      <c r="N15" s="24"/>
      <c r="O15" s="24"/>
      <c r="P15" s="24"/>
    </row>
    <row r="16" spans="1:16" ht="48" x14ac:dyDescent="0.2">
      <c r="A16" s="68">
        <v>2</v>
      </c>
      <c r="B16" s="22"/>
      <c r="C16" s="9" t="s">
        <v>187</v>
      </c>
      <c r="D16" s="31" t="s">
        <v>25</v>
      </c>
      <c r="E16" s="27">
        <v>34</v>
      </c>
      <c r="F16" s="24"/>
      <c r="G16" s="24"/>
      <c r="H16" s="24"/>
      <c r="I16" s="24"/>
      <c r="J16" s="24"/>
      <c r="K16" s="24">
        <f t="shared" ref="K16:K23" si="0">ROUND(H16+I16+J16,2)</f>
        <v>0</v>
      </c>
      <c r="L16" s="24">
        <f t="shared" ref="L16:L23" si="1">ROUND(E16*F16,2)</f>
        <v>0</v>
      </c>
      <c r="M16" s="24">
        <f t="shared" ref="M16:M23" si="2">ROUND(E16*H16,2)</f>
        <v>0</v>
      </c>
      <c r="N16" s="24">
        <f t="shared" ref="N16:N23" si="3">ROUND(E16*I16,2)</f>
        <v>0</v>
      </c>
      <c r="O16" s="24">
        <f t="shared" ref="O16:O23" si="4">ROUND(E16*J16,2)</f>
        <v>0</v>
      </c>
      <c r="P16" s="24">
        <f t="shared" ref="P16:P23" si="5">M16+N16+O16</f>
        <v>0</v>
      </c>
    </row>
    <row r="17" spans="1:16" ht="24" x14ac:dyDescent="0.2">
      <c r="A17" s="68">
        <v>3</v>
      </c>
      <c r="B17" s="22"/>
      <c r="C17" s="15" t="s">
        <v>188</v>
      </c>
      <c r="D17" s="31" t="s">
        <v>29</v>
      </c>
      <c r="E17" s="27">
        <v>34</v>
      </c>
      <c r="F17" s="24"/>
      <c r="G17" s="24"/>
      <c r="H17" s="24"/>
      <c r="I17" s="24"/>
      <c r="J17" s="24"/>
      <c r="K17" s="24">
        <f t="shared" si="0"/>
        <v>0</v>
      </c>
      <c r="L17" s="24">
        <f t="shared" si="1"/>
        <v>0</v>
      </c>
      <c r="M17" s="24">
        <f t="shared" si="2"/>
        <v>0</v>
      </c>
      <c r="N17" s="24">
        <f t="shared" si="3"/>
        <v>0</v>
      </c>
      <c r="O17" s="24">
        <f t="shared" si="4"/>
        <v>0</v>
      </c>
      <c r="P17" s="24">
        <f t="shared" si="5"/>
        <v>0</v>
      </c>
    </row>
    <row r="18" spans="1:16" ht="48" x14ac:dyDescent="0.2">
      <c r="A18" s="68">
        <v>4</v>
      </c>
      <c r="B18" s="22"/>
      <c r="C18" s="9" t="s">
        <v>189</v>
      </c>
      <c r="D18" s="31" t="s">
        <v>25</v>
      </c>
      <c r="E18" s="27">
        <v>2</v>
      </c>
      <c r="F18" s="24"/>
      <c r="G18" s="24"/>
      <c r="H18" s="24"/>
      <c r="I18" s="24"/>
      <c r="J18" s="24"/>
      <c r="K18" s="24">
        <f t="shared" si="0"/>
        <v>0</v>
      </c>
      <c r="L18" s="24">
        <f t="shared" si="1"/>
        <v>0</v>
      </c>
      <c r="M18" s="24">
        <f t="shared" si="2"/>
        <v>0</v>
      </c>
      <c r="N18" s="24">
        <f t="shared" si="3"/>
        <v>0</v>
      </c>
      <c r="O18" s="24">
        <f t="shared" si="4"/>
        <v>0</v>
      </c>
      <c r="P18" s="24">
        <f t="shared" si="5"/>
        <v>0</v>
      </c>
    </row>
    <row r="19" spans="1:16" ht="24" x14ac:dyDescent="0.2">
      <c r="A19" s="68">
        <v>5</v>
      </c>
      <c r="B19" s="22"/>
      <c r="C19" s="15" t="s">
        <v>188</v>
      </c>
      <c r="D19" s="31" t="s">
        <v>29</v>
      </c>
      <c r="E19" s="27">
        <v>2</v>
      </c>
      <c r="F19" s="24"/>
      <c r="G19" s="24"/>
      <c r="H19" s="24"/>
      <c r="I19" s="24"/>
      <c r="J19" s="24"/>
      <c r="K19" s="24">
        <f t="shared" si="0"/>
        <v>0</v>
      </c>
      <c r="L19" s="24">
        <f t="shared" si="1"/>
        <v>0</v>
      </c>
      <c r="M19" s="24">
        <f t="shared" si="2"/>
        <v>0</v>
      </c>
      <c r="N19" s="24">
        <f t="shared" si="3"/>
        <v>0</v>
      </c>
      <c r="O19" s="24">
        <f t="shared" si="4"/>
        <v>0</v>
      </c>
      <c r="P19" s="24">
        <f t="shared" si="5"/>
        <v>0</v>
      </c>
    </row>
    <row r="20" spans="1:16" x14ac:dyDescent="0.2">
      <c r="A20" s="68">
        <v>6</v>
      </c>
      <c r="B20" s="22"/>
      <c r="C20" s="30" t="s">
        <v>190</v>
      </c>
      <c r="D20" s="13" t="s">
        <v>29</v>
      </c>
      <c r="E20" s="14">
        <v>36</v>
      </c>
      <c r="F20" s="24"/>
      <c r="G20" s="24"/>
      <c r="H20" s="24"/>
      <c r="I20" s="24"/>
      <c r="J20" s="24"/>
      <c r="K20" s="24">
        <f t="shared" si="0"/>
        <v>0</v>
      </c>
      <c r="L20" s="24">
        <f t="shared" si="1"/>
        <v>0</v>
      </c>
      <c r="M20" s="24">
        <f t="shared" si="2"/>
        <v>0</v>
      </c>
      <c r="N20" s="24">
        <f t="shared" si="3"/>
        <v>0</v>
      </c>
      <c r="O20" s="24">
        <f t="shared" si="4"/>
        <v>0</v>
      </c>
      <c r="P20" s="24">
        <f t="shared" si="5"/>
        <v>0</v>
      </c>
    </row>
    <row r="21" spans="1:16" ht="24" x14ac:dyDescent="0.2">
      <c r="A21" s="68">
        <v>7</v>
      </c>
      <c r="B21" s="22"/>
      <c r="C21" s="34" t="s">
        <v>191</v>
      </c>
      <c r="D21" s="13" t="s">
        <v>23</v>
      </c>
      <c r="E21" s="14">
        <v>75.400000000000006</v>
      </c>
      <c r="F21" s="24"/>
      <c r="G21" s="24"/>
      <c r="H21" s="24"/>
      <c r="I21" s="24"/>
      <c r="J21" s="24"/>
      <c r="K21" s="24">
        <f t="shared" si="0"/>
        <v>0</v>
      </c>
      <c r="L21" s="24">
        <f t="shared" si="1"/>
        <v>0</v>
      </c>
      <c r="M21" s="24">
        <f t="shared" si="2"/>
        <v>0</v>
      </c>
      <c r="N21" s="24">
        <f t="shared" si="3"/>
        <v>0</v>
      </c>
      <c r="O21" s="24">
        <f t="shared" si="4"/>
        <v>0</v>
      </c>
      <c r="P21" s="24">
        <f t="shared" si="5"/>
        <v>0</v>
      </c>
    </row>
    <row r="22" spans="1:16" x14ac:dyDescent="0.2">
      <c r="A22" s="68">
        <v>8</v>
      </c>
      <c r="B22" s="22"/>
      <c r="C22" s="9" t="s">
        <v>192</v>
      </c>
      <c r="D22" s="31" t="s">
        <v>29</v>
      </c>
      <c r="E22" s="27">
        <v>36</v>
      </c>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15" t="s">
        <v>193</v>
      </c>
      <c r="D23" s="31" t="s">
        <v>23</v>
      </c>
      <c r="E23" s="27">
        <v>75.400000000000006</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6" t="s">
        <v>194</v>
      </c>
      <c r="D24" s="31"/>
      <c r="E24" s="27"/>
      <c r="F24" s="24"/>
      <c r="G24" s="24"/>
      <c r="H24" s="24"/>
      <c r="I24" s="24"/>
      <c r="J24" s="24"/>
      <c r="K24" s="24"/>
      <c r="L24" s="24"/>
      <c r="M24" s="24"/>
      <c r="N24" s="24"/>
      <c r="O24" s="24"/>
      <c r="P24" s="24"/>
    </row>
    <row r="25" spans="1:16" ht="48" x14ac:dyDescent="0.2">
      <c r="A25" s="68">
        <v>11</v>
      </c>
      <c r="B25" s="22"/>
      <c r="C25" s="9" t="s">
        <v>195</v>
      </c>
      <c r="D25" s="31" t="s">
        <v>25</v>
      </c>
      <c r="E25" s="27">
        <v>2</v>
      </c>
      <c r="F25" s="24"/>
      <c r="G25" s="24"/>
      <c r="H25" s="24"/>
      <c r="I25" s="24"/>
      <c r="J25" s="24"/>
      <c r="K25" s="24">
        <f t="shared" ref="K25:K56" si="6">ROUND(H25+I25+J25,2)</f>
        <v>0</v>
      </c>
      <c r="L25" s="24">
        <f t="shared" ref="L25:L56" si="7">ROUND(E25*F25,2)</f>
        <v>0</v>
      </c>
      <c r="M25" s="24">
        <f t="shared" ref="M25:M56" si="8">ROUND(E25*H25,2)</f>
        <v>0</v>
      </c>
      <c r="N25" s="24">
        <f t="shared" ref="N25:N56" si="9">ROUND(E25*I25,2)</f>
        <v>0</v>
      </c>
      <c r="O25" s="24">
        <f t="shared" ref="O25:O56" si="10">ROUND(E25*J25,2)</f>
        <v>0</v>
      </c>
      <c r="P25" s="24">
        <f t="shared" ref="P25:P56" si="11">M25+N25+O25</f>
        <v>0</v>
      </c>
    </row>
    <row r="26" spans="1:16" ht="60" x14ac:dyDescent="0.2">
      <c r="A26" s="68">
        <v>12</v>
      </c>
      <c r="B26" s="22"/>
      <c r="C26" s="9" t="s">
        <v>196</v>
      </c>
      <c r="D26" s="31" t="s">
        <v>25</v>
      </c>
      <c r="E26" s="27">
        <v>2</v>
      </c>
      <c r="F26" s="24"/>
      <c r="G26" s="24"/>
      <c r="H26" s="24"/>
      <c r="I26" s="24"/>
      <c r="J26" s="24"/>
      <c r="K26" s="24">
        <f t="shared" si="6"/>
        <v>0</v>
      </c>
      <c r="L26" s="24">
        <f t="shared" si="7"/>
        <v>0</v>
      </c>
      <c r="M26" s="24">
        <f t="shared" si="8"/>
        <v>0</v>
      </c>
      <c r="N26" s="24">
        <f t="shared" si="9"/>
        <v>0</v>
      </c>
      <c r="O26" s="24">
        <f t="shared" si="10"/>
        <v>0</v>
      </c>
      <c r="P26" s="24">
        <f t="shared" si="11"/>
        <v>0</v>
      </c>
    </row>
    <row r="27" spans="1:16" x14ac:dyDescent="0.2">
      <c r="A27" s="68">
        <v>13</v>
      </c>
      <c r="B27" s="22"/>
      <c r="C27" s="6" t="s">
        <v>197</v>
      </c>
      <c r="D27" s="31"/>
      <c r="E27" s="27"/>
      <c r="F27" s="24"/>
      <c r="G27" s="24"/>
      <c r="H27" s="24"/>
      <c r="I27" s="24"/>
      <c r="J27" s="24"/>
      <c r="K27" s="24"/>
      <c r="L27" s="24"/>
      <c r="M27" s="24"/>
      <c r="N27" s="24"/>
      <c r="O27" s="24"/>
      <c r="P27" s="24"/>
    </row>
    <row r="28" spans="1:16" x14ac:dyDescent="0.2">
      <c r="A28" s="68">
        <v>14</v>
      </c>
      <c r="B28" s="22"/>
      <c r="C28" s="9" t="s">
        <v>198</v>
      </c>
      <c r="D28" s="31" t="s">
        <v>31</v>
      </c>
      <c r="E28" s="27">
        <v>100</v>
      </c>
      <c r="F28" s="24"/>
      <c r="G28" s="24"/>
      <c r="H28" s="24"/>
      <c r="I28" s="24"/>
      <c r="J28" s="24"/>
      <c r="K28" s="24">
        <f t="shared" si="6"/>
        <v>0</v>
      </c>
      <c r="L28" s="24">
        <f t="shared" si="7"/>
        <v>0</v>
      </c>
      <c r="M28" s="24">
        <f t="shared" si="8"/>
        <v>0</v>
      </c>
      <c r="N28" s="24">
        <f t="shared" si="9"/>
        <v>0</v>
      </c>
      <c r="O28" s="24">
        <f t="shared" si="10"/>
        <v>0</v>
      </c>
      <c r="P28" s="24">
        <f t="shared" si="11"/>
        <v>0</v>
      </c>
    </row>
    <row r="29" spans="1:16" ht="24" x14ac:dyDescent="0.2">
      <c r="A29" s="68">
        <v>15</v>
      </c>
      <c r="B29" s="22"/>
      <c r="C29" s="9" t="s">
        <v>199</v>
      </c>
      <c r="D29" s="31" t="s">
        <v>31</v>
      </c>
      <c r="E29" s="27">
        <v>1.5</v>
      </c>
      <c r="F29" s="24"/>
      <c r="G29" s="24"/>
      <c r="H29" s="24"/>
      <c r="I29" s="24"/>
      <c r="J29" s="24"/>
      <c r="K29" s="24">
        <f t="shared" si="6"/>
        <v>0</v>
      </c>
      <c r="L29" s="24">
        <f t="shared" si="7"/>
        <v>0</v>
      </c>
      <c r="M29" s="24">
        <f t="shared" si="8"/>
        <v>0</v>
      </c>
      <c r="N29" s="24">
        <f t="shared" si="9"/>
        <v>0</v>
      </c>
      <c r="O29" s="24">
        <f t="shared" si="10"/>
        <v>0</v>
      </c>
      <c r="P29" s="24">
        <f t="shared" si="11"/>
        <v>0</v>
      </c>
    </row>
    <row r="30" spans="1:16" ht="24" x14ac:dyDescent="0.2">
      <c r="A30" s="68">
        <v>16</v>
      </c>
      <c r="B30" s="22"/>
      <c r="C30" s="9" t="s">
        <v>200</v>
      </c>
      <c r="D30" s="31" t="s">
        <v>23</v>
      </c>
      <c r="E30" s="27">
        <v>11</v>
      </c>
      <c r="F30" s="24"/>
      <c r="G30" s="24"/>
      <c r="H30" s="24"/>
      <c r="I30" s="24"/>
      <c r="J30" s="24"/>
      <c r="K30" s="24">
        <f t="shared" si="6"/>
        <v>0</v>
      </c>
      <c r="L30" s="24">
        <f t="shared" si="7"/>
        <v>0</v>
      </c>
      <c r="M30" s="24">
        <f t="shared" si="8"/>
        <v>0</v>
      </c>
      <c r="N30" s="24">
        <f t="shared" si="9"/>
        <v>0</v>
      </c>
      <c r="O30" s="24">
        <f t="shared" si="10"/>
        <v>0</v>
      </c>
      <c r="P30" s="24">
        <f t="shared" si="11"/>
        <v>0</v>
      </c>
    </row>
    <row r="31" spans="1:16" x14ac:dyDescent="0.2">
      <c r="A31" s="68">
        <v>17</v>
      </c>
      <c r="B31" s="22"/>
      <c r="C31" s="6" t="s">
        <v>201</v>
      </c>
      <c r="D31" s="31"/>
      <c r="E31" s="27"/>
      <c r="F31" s="24"/>
      <c r="G31" s="24"/>
      <c r="H31" s="24"/>
      <c r="I31" s="24"/>
      <c r="J31" s="24"/>
      <c r="K31" s="24"/>
      <c r="L31" s="24"/>
      <c r="M31" s="24"/>
      <c r="N31" s="24"/>
      <c r="O31" s="24"/>
      <c r="P31" s="24"/>
    </row>
    <row r="32" spans="1:16" ht="24" x14ac:dyDescent="0.2">
      <c r="A32" s="68">
        <v>18</v>
      </c>
      <c r="B32" s="22"/>
      <c r="C32" s="9" t="s">
        <v>202</v>
      </c>
      <c r="D32" s="31" t="s">
        <v>31</v>
      </c>
      <c r="E32" s="27">
        <v>55.2</v>
      </c>
      <c r="F32" s="24"/>
      <c r="G32" s="24"/>
      <c r="H32" s="24"/>
      <c r="I32" s="24"/>
      <c r="J32" s="24"/>
      <c r="K32" s="24">
        <f t="shared" si="6"/>
        <v>0</v>
      </c>
      <c r="L32" s="24">
        <f t="shared" si="7"/>
        <v>0</v>
      </c>
      <c r="M32" s="24">
        <f t="shared" si="8"/>
        <v>0</v>
      </c>
      <c r="N32" s="24">
        <f t="shared" si="9"/>
        <v>0</v>
      </c>
      <c r="O32" s="24">
        <f t="shared" si="10"/>
        <v>0</v>
      </c>
      <c r="P32" s="24">
        <f t="shared" si="11"/>
        <v>0</v>
      </c>
    </row>
    <row r="33" spans="1:16" ht="24" x14ac:dyDescent="0.2">
      <c r="A33" s="68">
        <v>19</v>
      </c>
      <c r="B33" s="22"/>
      <c r="C33" s="9" t="s">
        <v>203</v>
      </c>
      <c r="D33" s="31" t="s">
        <v>31</v>
      </c>
      <c r="E33" s="27">
        <v>15.3</v>
      </c>
      <c r="F33" s="24"/>
      <c r="G33" s="24"/>
      <c r="H33" s="24"/>
      <c r="I33" s="24"/>
      <c r="J33" s="24"/>
      <c r="K33" s="24">
        <f t="shared" si="6"/>
        <v>0</v>
      </c>
      <c r="L33" s="24">
        <f t="shared" si="7"/>
        <v>0</v>
      </c>
      <c r="M33" s="24">
        <f t="shared" si="8"/>
        <v>0</v>
      </c>
      <c r="N33" s="24">
        <f t="shared" si="9"/>
        <v>0</v>
      </c>
      <c r="O33" s="24">
        <f t="shared" si="10"/>
        <v>0</v>
      </c>
      <c r="P33" s="24">
        <f t="shared" si="11"/>
        <v>0</v>
      </c>
    </row>
    <row r="34" spans="1:16" x14ac:dyDescent="0.2">
      <c r="A34" s="68">
        <v>20</v>
      </c>
      <c r="B34" s="22"/>
      <c r="C34" s="15" t="s">
        <v>204</v>
      </c>
      <c r="D34" s="31" t="s">
        <v>31</v>
      </c>
      <c r="E34" s="27">
        <v>16</v>
      </c>
      <c r="F34" s="24"/>
      <c r="G34" s="24"/>
      <c r="H34" s="24"/>
      <c r="I34" s="24"/>
      <c r="J34" s="24"/>
      <c r="K34" s="24">
        <f t="shared" si="6"/>
        <v>0</v>
      </c>
      <c r="L34" s="24">
        <f t="shared" si="7"/>
        <v>0</v>
      </c>
      <c r="M34" s="24">
        <f t="shared" si="8"/>
        <v>0</v>
      </c>
      <c r="N34" s="24">
        <f t="shared" si="9"/>
        <v>0</v>
      </c>
      <c r="O34" s="24">
        <f t="shared" si="10"/>
        <v>0</v>
      </c>
      <c r="P34" s="24">
        <f t="shared" si="11"/>
        <v>0</v>
      </c>
    </row>
    <row r="35" spans="1:16" x14ac:dyDescent="0.2">
      <c r="A35" s="68">
        <v>21</v>
      </c>
      <c r="B35" s="22"/>
      <c r="C35" s="15" t="s">
        <v>205</v>
      </c>
      <c r="D35" s="31" t="s">
        <v>31</v>
      </c>
      <c r="E35" s="27">
        <v>17</v>
      </c>
      <c r="F35" s="24"/>
      <c r="G35" s="24"/>
      <c r="H35" s="24"/>
      <c r="I35" s="24"/>
      <c r="J35" s="24"/>
      <c r="K35" s="24">
        <f t="shared" si="6"/>
        <v>0</v>
      </c>
      <c r="L35" s="24">
        <f t="shared" si="7"/>
        <v>0</v>
      </c>
      <c r="M35" s="24">
        <f t="shared" si="8"/>
        <v>0</v>
      </c>
      <c r="N35" s="24">
        <f t="shared" si="9"/>
        <v>0</v>
      </c>
      <c r="O35" s="24">
        <f t="shared" si="10"/>
        <v>0</v>
      </c>
      <c r="P35" s="24">
        <f t="shared" si="11"/>
        <v>0</v>
      </c>
    </row>
    <row r="36" spans="1:16" x14ac:dyDescent="0.2">
      <c r="A36" s="68">
        <v>22</v>
      </c>
      <c r="B36" s="22"/>
      <c r="C36" s="9" t="s">
        <v>206</v>
      </c>
      <c r="D36" s="31" t="s">
        <v>31</v>
      </c>
      <c r="E36" s="27">
        <v>40</v>
      </c>
      <c r="F36" s="24"/>
      <c r="G36" s="24"/>
      <c r="H36" s="24"/>
      <c r="I36" s="24"/>
      <c r="J36" s="24"/>
      <c r="K36" s="24">
        <f t="shared" si="6"/>
        <v>0</v>
      </c>
      <c r="L36" s="24">
        <f t="shared" si="7"/>
        <v>0</v>
      </c>
      <c r="M36" s="24">
        <f t="shared" si="8"/>
        <v>0</v>
      </c>
      <c r="N36" s="24">
        <f t="shared" si="9"/>
        <v>0</v>
      </c>
      <c r="O36" s="24">
        <f t="shared" si="10"/>
        <v>0</v>
      </c>
      <c r="P36" s="24">
        <f t="shared" si="11"/>
        <v>0</v>
      </c>
    </row>
    <row r="37" spans="1:16" x14ac:dyDescent="0.2">
      <c r="A37" s="68">
        <v>23</v>
      </c>
      <c r="B37" s="22"/>
      <c r="C37" s="35" t="s">
        <v>207</v>
      </c>
      <c r="D37" s="31" t="s">
        <v>39</v>
      </c>
      <c r="E37" s="27">
        <v>15</v>
      </c>
      <c r="F37" s="24"/>
      <c r="G37" s="24"/>
      <c r="H37" s="24"/>
      <c r="I37" s="24"/>
      <c r="J37" s="24"/>
      <c r="K37" s="24">
        <f t="shared" si="6"/>
        <v>0</v>
      </c>
      <c r="L37" s="24">
        <f t="shared" si="7"/>
        <v>0</v>
      </c>
      <c r="M37" s="24">
        <f t="shared" si="8"/>
        <v>0</v>
      </c>
      <c r="N37" s="24">
        <f t="shared" si="9"/>
        <v>0</v>
      </c>
      <c r="O37" s="24">
        <f t="shared" si="10"/>
        <v>0</v>
      </c>
      <c r="P37" s="24">
        <f t="shared" si="11"/>
        <v>0</v>
      </c>
    </row>
    <row r="38" spans="1:16" ht="24" x14ac:dyDescent="0.2">
      <c r="A38" s="68">
        <v>24</v>
      </c>
      <c r="B38" s="22"/>
      <c r="C38" s="15" t="s">
        <v>208</v>
      </c>
      <c r="D38" s="31" t="s">
        <v>31</v>
      </c>
      <c r="E38" s="27">
        <v>42</v>
      </c>
      <c r="F38" s="24"/>
      <c r="G38" s="24"/>
      <c r="H38" s="24"/>
      <c r="I38" s="24"/>
      <c r="J38" s="24"/>
      <c r="K38" s="24">
        <f t="shared" si="6"/>
        <v>0</v>
      </c>
      <c r="L38" s="24">
        <f t="shared" si="7"/>
        <v>0</v>
      </c>
      <c r="M38" s="24">
        <f t="shared" si="8"/>
        <v>0</v>
      </c>
      <c r="N38" s="24">
        <f t="shared" si="9"/>
        <v>0</v>
      </c>
      <c r="O38" s="24">
        <f t="shared" si="10"/>
        <v>0</v>
      </c>
      <c r="P38" s="24">
        <f t="shared" si="11"/>
        <v>0</v>
      </c>
    </row>
    <row r="39" spans="1:16" x14ac:dyDescent="0.2">
      <c r="A39" s="68">
        <v>25</v>
      </c>
      <c r="B39" s="22"/>
      <c r="C39" s="15" t="s">
        <v>204</v>
      </c>
      <c r="D39" s="31" t="s">
        <v>31</v>
      </c>
      <c r="E39" s="27">
        <v>45</v>
      </c>
      <c r="F39" s="24"/>
      <c r="G39" s="24"/>
      <c r="H39" s="24"/>
      <c r="I39" s="24"/>
      <c r="J39" s="24"/>
      <c r="K39" s="24">
        <f t="shared" si="6"/>
        <v>0</v>
      </c>
      <c r="L39" s="24">
        <f t="shared" si="7"/>
        <v>0</v>
      </c>
      <c r="M39" s="24">
        <f t="shared" si="8"/>
        <v>0</v>
      </c>
      <c r="N39" s="24">
        <f t="shared" si="9"/>
        <v>0</v>
      </c>
      <c r="O39" s="24">
        <f t="shared" si="10"/>
        <v>0</v>
      </c>
      <c r="P39" s="24">
        <f t="shared" si="11"/>
        <v>0</v>
      </c>
    </row>
    <row r="40" spans="1:16" x14ac:dyDescent="0.2">
      <c r="A40" s="68">
        <v>26</v>
      </c>
      <c r="B40" s="22"/>
      <c r="C40" s="15" t="s">
        <v>205</v>
      </c>
      <c r="D40" s="31" t="s">
        <v>31</v>
      </c>
      <c r="E40" s="27">
        <v>42</v>
      </c>
      <c r="F40" s="24"/>
      <c r="G40" s="24"/>
      <c r="H40" s="24"/>
      <c r="I40" s="24"/>
      <c r="J40" s="24"/>
      <c r="K40" s="24">
        <f t="shared" si="6"/>
        <v>0</v>
      </c>
      <c r="L40" s="24">
        <f t="shared" si="7"/>
        <v>0</v>
      </c>
      <c r="M40" s="24">
        <f t="shared" si="8"/>
        <v>0</v>
      </c>
      <c r="N40" s="24">
        <f t="shared" si="9"/>
        <v>0</v>
      </c>
      <c r="O40" s="24">
        <f t="shared" si="10"/>
        <v>0</v>
      </c>
      <c r="P40" s="24">
        <f t="shared" si="11"/>
        <v>0</v>
      </c>
    </row>
    <row r="41" spans="1:16" ht="24" x14ac:dyDescent="0.2">
      <c r="A41" s="68">
        <v>27</v>
      </c>
      <c r="B41" s="22"/>
      <c r="C41" s="9" t="s">
        <v>209</v>
      </c>
      <c r="D41" s="31" t="s">
        <v>31</v>
      </c>
      <c r="E41" s="27">
        <v>15.3</v>
      </c>
      <c r="F41" s="24"/>
      <c r="G41" s="24"/>
      <c r="H41" s="24"/>
      <c r="I41" s="24"/>
      <c r="J41" s="24"/>
      <c r="K41" s="24">
        <f t="shared" si="6"/>
        <v>0</v>
      </c>
      <c r="L41" s="24">
        <f t="shared" si="7"/>
        <v>0</v>
      </c>
      <c r="M41" s="24">
        <f t="shared" si="8"/>
        <v>0</v>
      </c>
      <c r="N41" s="24">
        <f t="shared" si="9"/>
        <v>0</v>
      </c>
      <c r="O41" s="24">
        <f t="shared" si="10"/>
        <v>0</v>
      </c>
      <c r="P41" s="24">
        <f t="shared" si="11"/>
        <v>0</v>
      </c>
    </row>
    <row r="42" spans="1:16" x14ac:dyDescent="0.2">
      <c r="A42" s="68">
        <v>28</v>
      </c>
      <c r="B42" s="22"/>
      <c r="C42" s="15" t="s">
        <v>210</v>
      </c>
      <c r="D42" s="31" t="s">
        <v>27</v>
      </c>
      <c r="E42" s="27">
        <v>3.3</v>
      </c>
      <c r="F42" s="24"/>
      <c r="G42" s="24"/>
      <c r="H42" s="24"/>
      <c r="I42" s="24"/>
      <c r="J42" s="24"/>
      <c r="K42" s="24">
        <f t="shared" si="6"/>
        <v>0</v>
      </c>
      <c r="L42" s="24">
        <f t="shared" si="7"/>
        <v>0</v>
      </c>
      <c r="M42" s="24">
        <f t="shared" si="8"/>
        <v>0</v>
      </c>
      <c r="N42" s="24">
        <f t="shared" si="9"/>
        <v>0</v>
      </c>
      <c r="O42" s="24">
        <f t="shared" si="10"/>
        <v>0</v>
      </c>
      <c r="P42" s="24">
        <f t="shared" si="11"/>
        <v>0</v>
      </c>
    </row>
    <row r="43" spans="1:16" x14ac:dyDescent="0.2">
      <c r="A43" s="68">
        <v>29</v>
      </c>
      <c r="B43" s="22"/>
      <c r="C43" s="9" t="s">
        <v>211</v>
      </c>
      <c r="D43" s="31" t="s">
        <v>31</v>
      </c>
      <c r="E43" s="27">
        <v>15.3</v>
      </c>
      <c r="F43" s="24"/>
      <c r="G43" s="24"/>
      <c r="H43" s="24"/>
      <c r="I43" s="24"/>
      <c r="J43" s="24"/>
      <c r="K43" s="24">
        <f t="shared" si="6"/>
        <v>0</v>
      </c>
      <c r="L43" s="24">
        <f t="shared" si="7"/>
        <v>0</v>
      </c>
      <c r="M43" s="24">
        <f t="shared" si="8"/>
        <v>0</v>
      </c>
      <c r="N43" s="24">
        <f t="shared" si="9"/>
        <v>0</v>
      </c>
      <c r="O43" s="24">
        <f t="shared" si="10"/>
        <v>0</v>
      </c>
      <c r="P43" s="24">
        <f t="shared" si="11"/>
        <v>0</v>
      </c>
    </row>
    <row r="44" spans="1:16" x14ac:dyDescent="0.2">
      <c r="A44" s="68">
        <v>30</v>
      </c>
      <c r="B44" s="22"/>
      <c r="C44" s="15" t="s">
        <v>212</v>
      </c>
      <c r="D44" s="31" t="s">
        <v>31</v>
      </c>
      <c r="E44" s="27">
        <v>17</v>
      </c>
      <c r="F44" s="24"/>
      <c r="G44" s="24"/>
      <c r="H44" s="24"/>
      <c r="I44" s="24"/>
      <c r="J44" s="24"/>
      <c r="K44" s="24">
        <f t="shared" si="6"/>
        <v>0</v>
      </c>
      <c r="L44" s="24">
        <f t="shared" si="7"/>
        <v>0</v>
      </c>
      <c r="M44" s="24">
        <f t="shared" si="8"/>
        <v>0</v>
      </c>
      <c r="N44" s="24">
        <f t="shared" si="9"/>
        <v>0</v>
      </c>
      <c r="O44" s="24">
        <f t="shared" si="10"/>
        <v>0</v>
      </c>
      <c r="P44" s="24">
        <f t="shared" si="11"/>
        <v>0</v>
      </c>
    </row>
    <row r="45" spans="1:16" x14ac:dyDescent="0.2">
      <c r="A45" s="68">
        <v>31</v>
      </c>
      <c r="B45" s="22"/>
      <c r="C45" s="9" t="s">
        <v>317</v>
      </c>
      <c r="D45" s="31" t="s">
        <v>31</v>
      </c>
      <c r="E45" s="27">
        <v>15.3</v>
      </c>
      <c r="F45" s="24"/>
      <c r="G45" s="24"/>
      <c r="H45" s="24"/>
      <c r="I45" s="24"/>
      <c r="J45" s="24"/>
      <c r="K45" s="24">
        <f t="shared" si="6"/>
        <v>0</v>
      </c>
      <c r="L45" s="24">
        <f t="shared" si="7"/>
        <v>0</v>
      </c>
      <c r="M45" s="24">
        <f t="shared" si="8"/>
        <v>0</v>
      </c>
      <c r="N45" s="24">
        <f t="shared" si="9"/>
        <v>0</v>
      </c>
      <c r="O45" s="24">
        <f t="shared" si="10"/>
        <v>0</v>
      </c>
      <c r="P45" s="24">
        <f t="shared" si="11"/>
        <v>0</v>
      </c>
    </row>
    <row r="46" spans="1:16" x14ac:dyDescent="0.2">
      <c r="A46" s="68">
        <v>32</v>
      </c>
      <c r="B46" s="22"/>
      <c r="C46" s="15" t="s">
        <v>316</v>
      </c>
      <c r="D46" s="31" t="s">
        <v>31</v>
      </c>
      <c r="E46" s="27">
        <v>17</v>
      </c>
      <c r="F46" s="24"/>
      <c r="G46" s="24"/>
      <c r="H46" s="24"/>
      <c r="I46" s="24"/>
      <c r="J46" s="24"/>
      <c r="K46" s="24">
        <f t="shared" si="6"/>
        <v>0</v>
      </c>
      <c r="L46" s="24">
        <f t="shared" si="7"/>
        <v>0</v>
      </c>
      <c r="M46" s="24">
        <f t="shared" si="8"/>
        <v>0</v>
      </c>
      <c r="N46" s="24">
        <f t="shared" si="9"/>
        <v>0</v>
      </c>
      <c r="O46" s="24">
        <f t="shared" si="10"/>
        <v>0</v>
      </c>
      <c r="P46" s="24">
        <f t="shared" si="11"/>
        <v>0</v>
      </c>
    </row>
    <row r="47" spans="1:16" x14ac:dyDescent="0.2">
      <c r="A47" s="68">
        <v>33</v>
      </c>
      <c r="B47" s="22"/>
      <c r="C47" s="9" t="s">
        <v>213</v>
      </c>
      <c r="D47" s="31" t="s">
        <v>31</v>
      </c>
      <c r="E47" s="27">
        <v>15.3</v>
      </c>
      <c r="F47" s="24"/>
      <c r="G47" s="24"/>
      <c r="H47" s="24"/>
      <c r="I47" s="24"/>
      <c r="J47" s="24"/>
      <c r="K47" s="24">
        <f t="shared" si="6"/>
        <v>0</v>
      </c>
      <c r="L47" s="24">
        <f t="shared" si="7"/>
        <v>0</v>
      </c>
      <c r="M47" s="24">
        <f t="shared" si="8"/>
        <v>0</v>
      </c>
      <c r="N47" s="24">
        <f t="shared" si="9"/>
        <v>0</v>
      </c>
      <c r="O47" s="24">
        <f t="shared" si="10"/>
        <v>0</v>
      </c>
      <c r="P47" s="24">
        <f t="shared" si="11"/>
        <v>0</v>
      </c>
    </row>
    <row r="48" spans="1:16" x14ac:dyDescent="0.2">
      <c r="A48" s="68">
        <v>34</v>
      </c>
      <c r="B48" s="22"/>
      <c r="C48" s="15" t="s">
        <v>214</v>
      </c>
      <c r="D48" s="31" t="s">
        <v>27</v>
      </c>
      <c r="E48" s="27">
        <v>1.6</v>
      </c>
      <c r="F48" s="24"/>
      <c r="G48" s="24"/>
      <c r="H48" s="24"/>
      <c r="I48" s="24"/>
      <c r="J48" s="24"/>
      <c r="K48" s="24">
        <f t="shared" si="6"/>
        <v>0</v>
      </c>
      <c r="L48" s="24">
        <f t="shared" si="7"/>
        <v>0</v>
      </c>
      <c r="M48" s="24">
        <f t="shared" si="8"/>
        <v>0</v>
      </c>
      <c r="N48" s="24">
        <f t="shared" si="9"/>
        <v>0</v>
      </c>
      <c r="O48" s="24">
        <f t="shared" si="10"/>
        <v>0</v>
      </c>
      <c r="P48" s="24">
        <f t="shared" si="11"/>
        <v>0</v>
      </c>
    </row>
    <row r="49" spans="1:16" x14ac:dyDescent="0.2">
      <c r="A49" s="68">
        <v>35</v>
      </c>
      <c r="B49" s="22"/>
      <c r="C49" s="9" t="s">
        <v>215</v>
      </c>
      <c r="D49" s="31" t="s">
        <v>31</v>
      </c>
      <c r="E49" s="27">
        <v>1.5</v>
      </c>
      <c r="F49" s="24"/>
      <c r="G49" s="24"/>
      <c r="H49" s="24"/>
      <c r="I49" s="24"/>
      <c r="J49" s="24"/>
      <c r="K49" s="24">
        <f t="shared" si="6"/>
        <v>0</v>
      </c>
      <c r="L49" s="24">
        <f t="shared" si="7"/>
        <v>0</v>
      </c>
      <c r="M49" s="24">
        <f t="shared" si="8"/>
        <v>0</v>
      </c>
      <c r="N49" s="24">
        <f t="shared" si="9"/>
        <v>0</v>
      </c>
      <c r="O49" s="24">
        <f t="shared" si="10"/>
        <v>0</v>
      </c>
      <c r="P49" s="24">
        <f t="shared" si="11"/>
        <v>0</v>
      </c>
    </row>
    <row r="50" spans="1:16" x14ac:dyDescent="0.2">
      <c r="A50" s="68">
        <v>36</v>
      </c>
      <c r="B50" s="22"/>
      <c r="C50" s="15" t="s">
        <v>216</v>
      </c>
      <c r="D50" s="31" t="s">
        <v>31</v>
      </c>
      <c r="E50" s="27">
        <v>1.5</v>
      </c>
      <c r="F50" s="24"/>
      <c r="G50" s="24"/>
      <c r="H50" s="24"/>
      <c r="I50" s="24"/>
      <c r="J50" s="24"/>
      <c r="K50" s="24">
        <f t="shared" si="6"/>
        <v>0</v>
      </c>
      <c r="L50" s="24">
        <f t="shared" si="7"/>
        <v>0</v>
      </c>
      <c r="M50" s="24">
        <f t="shared" si="8"/>
        <v>0</v>
      </c>
      <c r="N50" s="24">
        <f t="shared" si="9"/>
        <v>0</v>
      </c>
      <c r="O50" s="24">
        <f t="shared" si="10"/>
        <v>0</v>
      </c>
      <c r="P50" s="24">
        <f t="shared" si="11"/>
        <v>0</v>
      </c>
    </row>
    <row r="51" spans="1:16" ht="24" x14ac:dyDescent="0.2">
      <c r="A51" s="68">
        <v>37</v>
      </c>
      <c r="B51" s="22"/>
      <c r="C51" s="9" t="s">
        <v>217</v>
      </c>
      <c r="D51" s="31" t="s">
        <v>31</v>
      </c>
      <c r="E51" s="27">
        <v>13.8</v>
      </c>
      <c r="F51" s="24"/>
      <c r="G51" s="24"/>
      <c r="H51" s="24"/>
      <c r="I51" s="24"/>
      <c r="J51" s="24"/>
      <c r="K51" s="24">
        <f t="shared" si="6"/>
        <v>0</v>
      </c>
      <c r="L51" s="24">
        <f t="shared" si="7"/>
        <v>0</v>
      </c>
      <c r="M51" s="24">
        <f t="shared" si="8"/>
        <v>0</v>
      </c>
      <c r="N51" s="24">
        <f t="shared" si="9"/>
        <v>0</v>
      </c>
      <c r="O51" s="24">
        <f t="shared" si="10"/>
        <v>0</v>
      </c>
      <c r="P51" s="24">
        <f t="shared" si="11"/>
        <v>0</v>
      </c>
    </row>
    <row r="52" spans="1:16" x14ac:dyDescent="0.2">
      <c r="A52" s="68">
        <v>38</v>
      </c>
      <c r="B52" s="22"/>
      <c r="C52" s="15" t="s">
        <v>218</v>
      </c>
      <c r="D52" s="31" t="s">
        <v>39</v>
      </c>
      <c r="E52" s="27">
        <v>40</v>
      </c>
      <c r="F52" s="24"/>
      <c r="G52" s="24"/>
      <c r="H52" s="24"/>
      <c r="I52" s="24"/>
      <c r="J52" s="24"/>
      <c r="K52" s="24">
        <f t="shared" si="6"/>
        <v>0</v>
      </c>
      <c r="L52" s="24">
        <f t="shared" si="7"/>
        <v>0</v>
      </c>
      <c r="M52" s="24">
        <f t="shared" si="8"/>
        <v>0</v>
      </c>
      <c r="N52" s="24">
        <f t="shared" si="9"/>
        <v>0</v>
      </c>
      <c r="O52" s="24">
        <f t="shared" si="10"/>
        <v>0</v>
      </c>
      <c r="P52" s="24">
        <f t="shared" si="11"/>
        <v>0</v>
      </c>
    </row>
    <row r="53" spans="1:16" x14ac:dyDescent="0.2">
      <c r="A53" s="68">
        <v>39</v>
      </c>
      <c r="B53" s="22"/>
      <c r="C53" s="15" t="s">
        <v>219</v>
      </c>
      <c r="D53" s="31" t="s">
        <v>31</v>
      </c>
      <c r="E53" s="27">
        <v>15</v>
      </c>
      <c r="F53" s="24"/>
      <c r="G53" s="24"/>
      <c r="H53" s="24"/>
      <c r="I53" s="24"/>
      <c r="J53" s="24"/>
      <c r="K53" s="24">
        <f t="shared" si="6"/>
        <v>0</v>
      </c>
      <c r="L53" s="24">
        <f t="shared" si="7"/>
        <v>0</v>
      </c>
      <c r="M53" s="24">
        <f t="shared" si="8"/>
        <v>0</v>
      </c>
      <c r="N53" s="24">
        <f t="shared" si="9"/>
        <v>0</v>
      </c>
      <c r="O53" s="24">
        <f t="shared" si="10"/>
        <v>0</v>
      </c>
      <c r="P53" s="24">
        <f t="shared" si="11"/>
        <v>0</v>
      </c>
    </row>
    <row r="54" spans="1:16" x14ac:dyDescent="0.2">
      <c r="A54" s="68">
        <v>40</v>
      </c>
      <c r="B54" s="22"/>
      <c r="C54" s="15" t="s">
        <v>220</v>
      </c>
      <c r="D54" s="31" t="s">
        <v>39</v>
      </c>
      <c r="E54" s="27">
        <v>7</v>
      </c>
      <c r="F54" s="24"/>
      <c r="G54" s="24"/>
      <c r="H54" s="24"/>
      <c r="I54" s="24"/>
      <c r="J54" s="24"/>
      <c r="K54" s="24">
        <f t="shared" si="6"/>
        <v>0</v>
      </c>
      <c r="L54" s="24">
        <f t="shared" si="7"/>
        <v>0</v>
      </c>
      <c r="M54" s="24">
        <f t="shared" si="8"/>
        <v>0</v>
      </c>
      <c r="N54" s="24">
        <f t="shared" si="9"/>
        <v>0</v>
      </c>
      <c r="O54" s="24">
        <f t="shared" si="10"/>
        <v>0</v>
      </c>
      <c r="P54" s="24">
        <f t="shared" si="11"/>
        <v>0</v>
      </c>
    </row>
    <row r="55" spans="1:16" x14ac:dyDescent="0.2">
      <c r="A55" s="68">
        <v>41</v>
      </c>
      <c r="B55" s="22"/>
      <c r="C55" s="15" t="s">
        <v>221</v>
      </c>
      <c r="D55" s="31" t="s">
        <v>31</v>
      </c>
      <c r="E55" s="27">
        <v>1.5</v>
      </c>
      <c r="F55" s="24"/>
      <c r="G55" s="24"/>
      <c r="H55" s="24"/>
      <c r="I55" s="24"/>
      <c r="J55" s="24"/>
      <c r="K55" s="24">
        <f t="shared" si="6"/>
        <v>0</v>
      </c>
      <c r="L55" s="24">
        <f t="shared" si="7"/>
        <v>0</v>
      </c>
      <c r="M55" s="24">
        <f t="shared" si="8"/>
        <v>0</v>
      </c>
      <c r="N55" s="24">
        <f t="shared" si="9"/>
        <v>0</v>
      </c>
      <c r="O55" s="24">
        <f t="shared" si="10"/>
        <v>0</v>
      </c>
      <c r="P55" s="24">
        <f t="shared" si="11"/>
        <v>0</v>
      </c>
    </row>
    <row r="56" spans="1:16" x14ac:dyDescent="0.2">
      <c r="A56" s="68">
        <v>42</v>
      </c>
      <c r="B56" s="22"/>
      <c r="C56" s="15" t="s">
        <v>63</v>
      </c>
      <c r="D56" s="31" t="s">
        <v>29</v>
      </c>
      <c r="E56" s="27">
        <v>1</v>
      </c>
      <c r="F56" s="24"/>
      <c r="G56" s="24"/>
      <c r="H56" s="24"/>
      <c r="I56" s="24"/>
      <c r="J56" s="24"/>
      <c r="K56" s="24">
        <f t="shared" si="6"/>
        <v>0</v>
      </c>
      <c r="L56" s="24">
        <f t="shared" si="7"/>
        <v>0</v>
      </c>
      <c r="M56" s="24">
        <f t="shared" si="8"/>
        <v>0</v>
      </c>
      <c r="N56" s="24">
        <f t="shared" si="9"/>
        <v>0</v>
      </c>
      <c r="O56" s="24">
        <f t="shared" si="10"/>
        <v>0</v>
      </c>
      <c r="P56" s="24">
        <f t="shared" si="11"/>
        <v>0</v>
      </c>
    </row>
    <row r="57" spans="1:16" x14ac:dyDescent="0.2">
      <c r="A57" s="68">
        <v>43</v>
      </c>
      <c r="B57" s="22"/>
      <c r="C57" s="6" t="s">
        <v>381</v>
      </c>
      <c r="D57" s="31"/>
      <c r="E57" s="27"/>
      <c r="F57" s="24"/>
      <c r="G57" s="24"/>
      <c r="H57" s="24"/>
      <c r="I57" s="24"/>
      <c r="J57" s="24"/>
      <c r="K57" s="24"/>
      <c r="L57" s="24"/>
      <c r="M57" s="24"/>
      <c r="N57" s="24"/>
      <c r="O57" s="24"/>
      <c r="P57" s="24"/>
    </row>
    <row r="58" spans="1:16" ht="36" x14ac:dyDescent="0.2">
      <c r="A58" s="68">
        <v>44</v>
      </c>
      <c r="B58" s="22"/>
      <c r="C58" s="9" t="s">
        <v>382</v>
      </c>
      <c r="D58" s="31" t="s">
        <v>31</v>
      </c>
      <c r="E58" s="27">
        <v>2.5</v>
      </c>
      <c r="F58" s="24"/>
      <c r="G58" s="24"/>
      <c r="H58" s="24"/>
      <c r="I58" s="24"/>
      <c r="J58" s="24"/>
      <c r="K58" s="24">
        <f t="shared" ref="K58" si="12">ROUND(H58+I58+J58,2)</f>
        <v>0</v>
      </c>
      <c r="L58" s="24">
        <f t="shared" ref="L58:L59" si="13">ROUND(E58*F58,2)</f>
        <v>0</v>
      </c>
      <c r="M58" s="24">
        <f t="shared" ref="M58:M59" si="14">ROUND(E58*H58,2)</f>
        <v>0</v>
      </c>
      <c r="N58" s="24">
        <f t="shared" ref="N58:N59" si="15">ROUND(E58*I58,2)</f>
        <v>0</v>
      </c>
      <c r="O58" s="24">
        <f t="shared" ref="O58:O59" si="16">ROUND(E58*J58,2)</f>
        <v>0</v>
      </c>
      <c r="P58" s="24">
        <f t="shared" ref="P58:P59" si="17">M58+N58+O58</f>
        <v>0</v>
      </c>
    </row>
    <row r="59" spans="1:16" x14ac:dyDescent="0.2">
      <c r="A59" s="68">
        <v>45</v>
      </c>
      <c r="B59" s="22"/>
      <c r="C59" s="9" t="s">
        <v>383</v>
      </c>
      <c r="D59" s="31" t="s">
        <v>29</v>
      </c>
      <c r="E59" s="27">
        <v>1</v>
      </c>
      <c r="F59" s="24"/>
      <c r="G59" s="24"/>
      <c r="H59" s="24"/>
      <c r="I59" s="24"/>
      <c r="J59" s="24"/>
      <c r="K59" s="24"/>
      <c r="L59" s="24">
        <f t="shared" si="13"/>
        <v>0</v>
      </c>
      <c r="M59" s="24">
        <f t="shared" si="14"/>
        <v>0</v>
      </c>
      <c r="N59" s="24">
        <f t="shared" si="15"/>
        <v>0</v>
      </c>
      <c r="O59" s="24">
        <f t="shared" si="16"/>
        <v>0</v>
      </c>
      <c r="P59" s="24">
        <f t="shared" si="17"/>
        <v>0</v>
      </c>
    </row>
    <row r="60" spans="1:16" x14ac:dyDescent="0.2">
      <c r="A60" s="22"/>
      <c r="B60" s="84" t="s">
        <v>386</v>
      </c>
      <c r="C60" s="84"/>
      <c r="D60" s="84"/>
      <c r="E60" s="84"/>
      <c r="F60" s="84"/>
      <c r="G60" s="84"/>
      <c r="H60" s="84"/>
      <c r="I60" s="84"/>
      <c r="J60" s="84"/>
      <c r="K60" s="84"/>
      <c r="L60" s="24">
        <f>SUM(L15:L59)</f>
        <v>0</v>
      </c>
      <c r="M60" s="24">
        <f>SUM(M15:M59)</f>
        <v>0</v>
      </c>
      <c r="N60" s="24">
        <f>SUM(N15:N59)</f>
        <v>0</v>
      </c>
      <c r="O60" s="24">
        <f>SUM(O15:O59)</f>
        <v>0</v>
      </c>
      <c r="P60" s="24">
        <f>SUM(P15:P59)</f>
        <v>0</v>
      </c>
    </row>
  </sheetData>
  <mergeCells count="10">
    <mergeCell ref="B60:K60"/>
    <mergeCell ref="A2:P2"/>
    <mergeCell ref="A3:P3"/>
    <mergeCell ref="A13:A14"/>
    <mergeCell ref="B13:B14"/>
    <mergeCell ref="C13:C14"/>
    <mergeCell ref="D13:D14"/>
    <mergeCell ref="E13:E14"/>
    <mergeCell ref="F13:K13"/>
    <mergeCell ref="L13:P13"/>
  </mergeCells>
  <pageMargins left="0.23622047244094491" right="0.23622047244094491" top="1.04" bottom="0.67" header="0.31496062992125984" footer="0.19"/>
  <pageSetup paperSize="9" scale="87"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32"/>
  <sheetViews>
    <sheetView topLeftCell="A16" workbookViewId="0">
      <selection activeCell="B32" sqref="B32:K32"/>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42578125" style="1" bestFit="1" customWidth="1"/>
    <col min="7" max="7" width="9.42578125" style="1" bestFit="1" customWidth="1"/>
    <col min="8" max="8" width="7.42578125" style="1" bestFit="1" customWidth="1"/>
    <col min="9" max="9" width="10.42578125" style="1" bestFit="1" customWidth="1"/>
    <col min="10" max="10" width="10" style="1" bestFit="1" customWidth="1"/>
    <col min="11" max="11" width="9.140625" style="1"/>
    <col min="12" max="12" width="9.28515625" style="1" bestFit="1" customWidth="1"/>
    <col min="13" max="13" width="7.42578125" style="1" bestFit="1" customWidth="1"/>
    <col min="14" max="14" width="10.42578125" style="1" bestFit="1" customWidth="1"/>
    <col min="15" max="15" width="10" style="1" bestFit="1" customWidth="1"/>
    <col min="16" max="16" width="7.42578125" style="1" bestFit="1" customWidth="1"/>
    <col min="17" max="16384" width="9.140625" style="1"/>
  </cols>
  <sheetData>
    <row r="2" spans="1:16" ht="15" x14ac:dyDescent="0.25">
      <c r="A2" s="77" t="s">
        <v>222</v>
      </c>
      <c r="B2" s="77"/>
      <c r="C2" s="77"/>
      <c r="D2" s="77"/>
      <c r="E2" s="77"/>
      <c r="F2" s="77"/>
      <c r="G2" s="77"/>
      <c r="H2" s="77"/>
      <c r="I2" s="77"/>
      <c r="J2" s="77"/>
      <c r="K2" s="77"/>
      <c r="L2" s="77"/>
      <c r="M2" s="77"/>
      <c r="N2" s="77"/>
      <c r="O2" s="77"/>
      <c r="P2" s="77"/>
    </row>
    <row r="3" spans="1:16" ht="15" x14ac:dyDescent="0.25">
      <c r="A3" s="85" t="s">
        <v>223</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&amp;P32&amp;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36" t="s">
        <v>224</v>
      </c>
      <c r="D15" s="59"/>
      <c r="E15" s="26"/>
      <c r="F15" s="24"/>
      <c r="G15" s="24"/>
      <c r="H15" s="24"/>
      <c r="I15" s="24"/>
      <c r="J15" s="24"/>
      <c r="K15" s="24"/>
      <c r="L15" s="24"/>
      <c r="M15" s="24"/>
      <c r="N15" s="24"/>
      <c r="O15" s="24"/>
      <c r="P15" s="24"/>
    </row>
    <row r="16" spans="1:16" x14ac:dyDescent="0.2">
      <c r="A16" s="68">
        <v>2</v>
      </c>
      <c r="B16" s="22"/>
      <c r="C16" s="37" t="s">
        <v>225</v>
      </c>
      <c r="D16" s="59" t="s">
        <v>27</v>
      </c>
      <c r="E16" s="27">
        <v>6</v>
      </c>
      <c r="F16" s="24"/>
      <c r="G16" s="24"/>
      <c r="H16" s="24"/>
      <c r="I16" s="24"/>
      <c r="J16" s="24"/>
      <c r="K16" s="24">
        <f t="shared" ref="K16:K31" si="0">ROUND(H16+I16+J16,2)</f>
        <v>0</v>
      </c>
      <c r="L16" s="24">
        <f t="shared" ref="L16:L31" si="1">ROUND(E16*F16,2)</f>
        <v>0</v>
      </c>
      <c r="M16" s="24">
        <f t="shared" ref="M16:M31" si="2">ROUND(E16*H16,2)</f>
        <v>0</v>
      </c>
      <c r="N16" s="24">
        <f t="shared" ref="N16:N31" si="3">ROUND(E16*I16,2)</f>
        <v>0</v>
      </c>
      <c r="O16" s="24">
        <f t="shared" ref="O16:O31" si="4">ROUND(E16*J16,2)</f>
        <v>0</v>
      </c>
      <c r="P16" s="24">
        <f t="shared" ref="P16:P31" si="5">M16+N16+O16</f>
        <v>0</v>
      </c>
    </row>
    <row r="17" spans="1:16" ht="24" x14ac:dyDescent="0.2">
      <c r="A17" s="68">
        <v>3</v>
      </c>
      <c r="B17" s="22"/>
      <c r="C17" s="37" t="s">
        <v>226</v>
      </c>
      <c r="D17" s="59" t="s">
        <v>27</v>
      </c>
      <c r="E17" s="60">
        <v>0.95</v>
      </c>
      <c r="F17" s="24"/>
      <c r="G17" s="24"/>
      <c r="H17" s="24"/>
      <c r="I17" s="24"/>
      <c r="J17" s="24"/>
      <c r="K17" s="24">
        <f t="shared" si="0"/>
        <v>0</v>
      </c>
      <c r="L17" s="24">
        <f t="shared" si="1"/>
        <v>0</v>
      </c>
      <c r="M17" s="24">
        <f t="shared" si="2"/>
        <v>0</v>
      </c>
      <c r="N17" s="24">
        <f t="shared" si="3"/>
        <v>0</v>
      </c>
      <c r="O17" s="24">
        <f t="shared" si="4"/>
        <v>0</v>
      </c>
      <c r="P17" s="24">
        <f t="shared" si="5"/>
        <v>0</v>
      </c>
    </row>
    <row r="18" spans="1:16" x14ac:dyDescent="0.2">
      <c r="A18" s="68">
        <v>4</v>
      </c>
      <c r="B18" s="22"/>
      <c r="C18" s="38" t="s">
        <v>227</v>
      </c>
      <c r="D18" s="59" t="s">
        <v>27</v>
      </c>
      <c r="E18" s="60">
        <v>1.1399999999999999</v>
      </c>
      <c r="F18" s="24"/>
      <c r="G18" s="24"/>
      <c r="H18" s="24"/>
      <c r="I18" s="24"/>
      <c r="J18" s="24"/>
      <c r="K18" s="24">
        <f t="shared" si="0"/>
        <v>0</v>
      </c>
      <c r="L18" s="24">
        <f t="shared" si="1"/>
        <v>0</v>
      </c>
      <c r="M18" s="24">
        <f t="shared" si="2"/>
        <v>0</v>
      </c>
      <c r="N18" s="24">
        <f t="shared" si="3"/>
        <v>0</v>
      </c>
      <c r="O18" s="24">
        <f t="shared" si="4"/>
        <v>0</v>
      </c>
      <c r="P18" s="24">
        <f t="shared" si="5"/>
        <v>0</v>
      </c>
    </row>
    <row r="19" spans="1:16" x14ac:dyDescent="0.2">
      <c r="A19" s="68">
        <v>5</v>
      </c>
      <c r="B19" s="22"/>
      <c r="C19" s="9" t="s">
        <v>228</v>
      </c>
      <c r="D19" s="31" t="s">
        <v>31</v>
      </c>
      <c r="E19" s="27">
        <v>9</v>
      </c>
      <c r="F19" s="24"/>
      <c r="G19" s="24"/>
      <c r="H19" s="24"/>
      <c r="I19" s="24"/>
      <c r="J19" s="24"/>
      <c r="K19" s="24">
        <f t="shared" si="0"/>
        <v>0</v>
      </c>
      <c r="L19" s="24">
        <f t="shared" si="1"/>
        <v>0</v>
      </c>
      <c r="M19" s="24">
        <f t="shared" si="2"/>
        <v>0</v>
      </c>
      <c r="N19" s="24">
        <f t="shared" si="3"/>
        <v>0</v>
      </c>
      <c r="O19" s="24">
        <f t="shared" si="4"/>
        <v>0</v>
      </c>
      <c r="P19" s="24">
        <f t="shared" si="5"/>
        <v>0</v>
      </c>
    </row>
    <row r="20" spans="1:16" x14ac:dyDescent="0.2">
      <c r="A20" s="68">
        <v>6</v>
      </c>
      <c r="B20" s="22"/>
      <c r="C20" s="39" t="s">
        <v>229</v>
      </c>
      <c r="D20" s="61" t="s">
        <v>31</v>
      </c>
      <c r="E20" s="60">
        <v>9</v>
      </c>
      <c r="F20" s="24"/>
      <c r="G20" s="24"/>
      <c r="H20" s="24"/>
      <c r="I20" s="24"/>
      <c r="J20" s="24"/>
      <c r="K20" s="24">
        <f t="shared" si="0"/>
        <v>0</v>
      </c>
      <c r="L20" s="24">
        <f t="shared" si="1"/>
        <v>0</v>
      </c>
      <c r="M20" s="24">
        <f t="shared" si="2"/>
        <v>0</v>
      </c>
      <c r="N20" s="24">
        <f t="shared" si="3"/>
        <v>0</v>
      </c>
      <c r="O20" s="24">
        <f t="shared" si="4"/>
        <v>0</v>
      </c>
      <c r="P20" s="24">
        <f t="shared" si="5"/>
        <v>0</v>
      </c>
    </row>
    <row r="21" spans="1:16" x14ac:dyDescent="0.2">
      <c r="A21" s="68">
        <v>7</v>
      </c>
      <c r="B21" s="22"/>
      <c r="C21" s="40" t="s">
        <v>230</v>
      </c>
      <c r="D21" s="61" t="s">
        <v>39</v>
      </c>
      <c r="E21" s="60">
        <v>20</v>
      </c>
      <c r="F21" s="24"/>
      <c r="G21" s="24"/>
      <c r="H21" s="24"/>
      <c r="I21" s="24"/>
      <c r="J21" s="24"/>
      <c r="K21" s="24">
        <f t="shared" si="0"/>
        <v>0</v>
      </c>
      <c r="L21" s="24">
        <f t="shared" si="1"/>
        <v>0</v>
      </c>
      <c r="M21" s="24">
        <f t="shared" si="2"/>
        <v>0</v>
      </c>
      <c r="N21" s="24">
        <f t="shared" si="3"/>
        <v>0</v>
      </c>
      <c r="O21" s="24">
        <f t="shared" si="4"/>
        <v>0</v>
      </c>
      <c r="P21" s="24">
        <f t="shared" si="5"/>
        <v>0</v>
      </c>
    </row>
    <row r="22" spans="1:16" x14ac:dyDescent="0.2">
      <c r="A22" s="68">
        <v>8</v>
      </c>
      <c r="B22" s="22"/>
      <c r="C22" s="15" t="s">
        <v>47</v>
      </c>
      <c r="D22" s="31" t="s">
        <v>39</v>
      </c>
      <c r="E22" s="27">
        <v>22</v>
      </c>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41" t="s">
        <v>231</v>
      </c>
      <c r="D23" s="62" t="s">
        <v>25</v>
      </c>
      <c r="E23" s="63">
        <v>36</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42" t="s">
        <v>240</v>
      </c>
      <c r="D24" s="62" t="s">
        <v>27</v>
      </c>
      <c r="E24" s="63">
        <v>1</v>
      </c>
      <c r="F24" s="24"/>
      <c r="G24" s="24"/>
      <c r="H24" s="24"/>
      <c r="I24" s="24"/>
      <c r="J24" s="24"/>
      <c r="K24" s="24">
        <f t="shared" si="0"/>
        <v>0</v>
      </c>
      <c r="L24" s="24">
        <f t="shared" si="1"/>
        <v>0</v>
      </c>
      <c r="M24" s="24">
        <f t="shared" si="2"/>
        <v>0</v>
      </c>
      <c r="N24" s="24">
        <f t="shared" si="3"/>
        <v>0</v>
      </c>
      <c r="O24" s="24">
        <f t="shared" si="4"/>
        <v>0</v>
      </c>
      <c r="P24" s="24">
        <f t="shared" si="5"/>
        <v>0</v>
      </c>
    </row>
    <row r="25" spans="1:16" x14ac:dyDescent="0.2">
      <c r="A25" s="68">
        <v>11</v>
      </c>
      <c r="B25" s="22"/>
      <c r="C25" s="41" t="s">
        <v>232</v>
      </c>
      <c r="D25" s="62" t="s">
        <v>27</v>
      </c>
      <c r="E25" s="63">
        <v>1</v>
      </c>
      <c r="F25" s="24"/>
      <c r="G25" s="24"/>
      <c r="H25" s="24"/>
      <c r="I25" s="24"/>
      <c r="J25" s="24"/>
      <c r="K25" s="24">
        <f t="shared" si="0"/>
        <v>0</v>
      </c>
      <c r="L25" s="24">
        <f t="shared" si="1"/>
        <v>0</v>
      </c>
      <c r="M25" s="24">
        <f t="shared" si="2"/>
        <v>0</v>
      </c>
      <c r="N25" s="24">
        <f t="shared" si="3"/>
        <v>0</v>
      </c>
      <c r="O25" s="24">
        <f t="shared" si="4"/>
        <v>0</v>
      </c>
      <c r="P25" s="24">
        <f t="shared" si="5"/>
        <v>0</v>
      </c>
    </row>
    <row r="26" spans="1:16" ht="24" x14ac:dyDescent="0.2">
      <c r="A26" s="68">
        <v>12</v>
      </c>
      <c r="B26" s="22"/>
      <c r="C26" s="42" t="s">
        <v>233</v>
      </c>
      <c r="D26" s="62" t="s">
        <v>31</v>
      </c>
      <c r="E26" s="63">
        <v>2.25</v>
      </c>
      <c r="F26" s="24"/>
      <c r="G26" s="24"/>
      <c r="H26" s="24"/>
      <c r="I26" s="24"/>
      <c r="J26" s="24"/>
      <c r="K26" s="24">
        <f t="shared" si="0"/>
        <v>0</v>
      </c>
      <c r="L26" s="24">
        <f t="shared" si="1"/>
        <v>0</v>
      </c>
      <c r="M26" s="24">
        <f t="shared" si="2"/>
        <v>0</v>
      </c>
      <c r="N26" s="24">
        <f t="shared" si="3"/>
        <v>0</v>
      </c>
      <c r="O26" s="24">
        <f t="shared" si="4"/>
        <v>0</v>
      </c>
      <c r="P26" s="24">
        <f t="shared" si="5"/>
        <v>0</v>
      </c>
    </row>
    <row r="27" spans="1:16" x14ac:dyDescent="0.2">
      <c r="A27" s="68">
        <v>13</v>
      </c>
      <c r="B27" s="22"/>
      <c r="C27" s="36" t="s">
        <v>234</v>
      </c>
      <c r="D27" s="59"/>
      <c r="E27" s="60"/>
      <c r="F27" s="24"/>
      <c r="G27" s="24"/>
      <c r="H27" s="24"/>
      <c r="I27" s="24"/>
      <c r="J27" s="24"/>
      <c r="K27" s="24"/>
      <c r="L27" s="24"/>
      <c r="M27" s="24"/>
      <c r="N27" s="24"/>
      <c r="O27" s="24"/>
      <c r="P27" s="24"/>
    </row>
    <row r="28" spans="1:16" ht="24" x14ac:dyDescent="0.2">
      <c r="A28" s="68">
        <v>14</v>
      </c>
      <c r="B28" s="22"/>
      <c r="C28" s="12" t="s">
        <v>235</v>
      </c>
      <c r="D28" s="64" t="s">
        <v>29</v>
      </c>
      <c r="E28" s="56">
        <v>1</v>
      </c>
      <c r="F28" s="24"/>
      <c r="G28" s="24"/>
      <c r="H28" s="24"/>
      <c r="I28" s="24"/>
      <c r="J28" s="24"/>
      <c r="K28" s="24">
        <f t="shared" si="0"/>
        <v>0</v>
      </c>
      <c r="L28" s="24">
        <f t="shared" si="1"/>
        <v>0</v>
      </c>
      <c r="M28" s="24">
        <f t="shared" si="2"/>
        <v>0</v>
      </c>
      <c r="N28" s="24">
        <f t="shared" si="3"/>
        <v>0</v>
      </c>
      <c r="O28" s="24">
        <f t="shared" si="4"/>
        <v>0</v>
      </c>
      <c r="P28" s="24">
        <f t="shared" si="5"/>
        <v>0</v>
      </c>
    </row>
    <row r="29" spans="1:16" ht="24" x14ac:dyDescent="0.2">
      <c r="A29" s="68">
        <v>15</v>
      </c>
      <c r="B29" s="22"/>
      <c r="C29" s="17" t="s">
        <v>236</v>
      </c>
      <c r="D29" s="64" t="s">
        <v>237</v>
      </c>
      <c r="E29" s="56">
        <v>0.88</v>
      </c>
      <c r="F29" s="24"/>
      <c r="G29" s="24"/>
      <c r="H29" s="24"/>
      <c r="I29" s="24"/>
      <c r="J29" s="24"/>
      <c r="K29" s="24">
        <f t="shared" si="0"/>
        <v>0</v>
      </c>
      <c r="L29" s="24">
        <f t="shared" si="1"/>
        <v>0</v>
      </c>
      <c r="M29" s="24">
        <f t="shared" si="2"/>
        <v>0</v>
      </c>
      <c r="N29" s="24">
        <f t="shared" si="3"/>
        <v>0</v>
      </c>
      <c r="O29" s="24">
        <f t="shared" si="4"/>
        <v>0</v>
      </c>
      <c r="P29" s="24">
        <f t="shared" si="5"/>
        <v>0</v>
      </c>
    </row>
    <row r="30" spans="1:16" x14ac:dyDescent="0.2">
      <c r="A30" s="68">
        <v>16</v>
      </c>
      <c r="B30" s="22"/>
      <c r="C30" s="17" t="s">
        <v>238</v>
      </c>
      <c r="D30" s="64" t="s">
        <v>31</v>
      </c>
      <c r="E30" s="56">
        <v>7.4</v>
      </c>
      <c r="F30" s="24"/>
      <c r="G30" s="24"/>
      <c r="H30" s="24"/>
      <c r="I30" s="24"/>
      <c r="J30" s="24"/>
      <c r="K30" s="24">
        <f t="shared" si="0"/>
        <v>0</v>
      </c>
      <c r="L30" s="24">
        <f t="shared" si="1"/>
        <v>0</v>
      </c>
      <c r="M30" s="24">
        <f t="shared" si="2"/>
        <v>0</v>
      </c>
      <c r="N30" s="24">
        <f t="shared" si="3"/>
        <v>0</v>
      </c>
      <c r="O30" s="24">
        <f t="shared" si="4"/>
        <v>0</v>
      </c>
      <c r="P30" s="24">
        <f t="shared" si="5"/>
        <v>0</v>
      </c>
    </row>
    <row r="31" spans="1:16" x14ac:dyDescent="0.2">
      <c r="A31" s="68">
        <v>17</v>
      </c>
      <c r="B31" s="22"/>
      <c r="C31" s="17" t="s">
        <v>239</v>
      </c>
      <c r="D31" s="64" t="s">
        <v>29</v>
      </c>
      <c r="E31" s="56">
        <v>1</v>
      </c>
      <c r="F31" s="24"/>
      <c r="G31" s="24"/>
      <c r="H31" s="24"/>
      <c r="I31" s="24"/>
      <c r="J31" s="24"/>
      <c r="K31" s="24">
        <f t="shared" si="0"/>
        <v>0</v>
      </c>
      <c r="L31" s="24">
        <f t="shared" si="1"/>
        <v>0</v>
      </c>
      <c r="M31" s="24">
        <f t="shared" si="2"/>
        <v>0</v>
      </c>
      <c r="N31" s="24">
        <f t="shared" si="3"/>
        <v>0</v>
      </c>
      <c r="O31" s="24">
        <f t="shared" si="4"/>
        <v>0</v>
      </c>
      <c r="P31" s="24">
        <f t="shared" si="5"/>
        <v>0</v>
      </c>
    </row>
    <row r="32" spans="1:16" x14ac:dyDescent="0.2">
      <c r="A32" s="22"/>
      <c r="B32" s="87" t="s">
        <v>387</v>
      </c>
      <c r="C32" s="87"/>
      <c r="D32" s="87"/>
      <c r="E32" s="87"/>
      <c r="F32" s="87"/>
      <c r="G32" s="87"/>
      <c r="H32" s="87"/>
      <c r="I32" s="87"/>
      <c r="J32" s="87"/>
      <c r="K32" s="87"/>
      <c r="L32" s="24">
        <f>SUM(L15:L31)</f>
        <v>0</v>
      </c>
      <c r="M32" s="24">
        <f>SUM(M15:M31)</f>
        <v>0</v>
      </c>
      <c r="N32" s="24">
        <f>SUM(N15:N31)</f>
        <v>0</v>
      </c>
      <c r="O32" s="24">
        <f>SUM(O15:O31)</f>
        <v>0</v>
      </c>
      <c r="P32" s="24">
        <f>SUM(P15:P31)</f>
        <v>0</v>
      </c>
    </row>
  </sheetData>
  <mergeCells count="10">
    <mergeCell ref="B32:K32"/>
    <mergeCell ref="A2:P2"/>
    <mergeCell ref="A3:P3"/>
    <mergeCell ref="A13:A14"/>
    <mergeCell ref="B13:B14"/>
    <mergeCell ref="C13:C14"/>
    <mergeCell ref="D13:D14"/>
    <mergeCell ref="E13:E14"/>
    <mergeCell ref="F13:K13"/>
    <mergeCell ref="L13:P13"/>
  </mergeCells>
  <pageMargins left="0.25" right="0.25" top="0.36" bottom="0.28999999999999998" header="0.18" footer="0.15"/>
  <pageSetup paperSize="9" scale="86"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51"/>
  <sheetViews>
    <sheetView topLeftCell="A37" workbookViewId="0">
      <selection activeCell="B51" sqref="B51:K51"/>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6.42578125" style="1" bestFit="1" customWidth="1"/>
    <col min="9" max="9" width="10.42578125" style="1" bestFit="1" customWidth="1"/>
    <col min="10" max="10" width="10" style="1" bestFit="1" customWidth="1"/>
    <col min="11" max="11" width="9.140625" style="1"/>
    <col min="12" max="12" width="9.28515625" style="1" bestFit="1" customWidth="1"/>
    <col min="13" max="13" width="7.42578125" style="1" bestFit="1" customWidth="1"/>
    <col min="14" max="14" width="10.42578125" style="1" bestFit="1" customWidth="1"/>
    <col min="15" max="15" width="10" style="1" bestFit="1" customWidth="1"/>
    <col min="16" max="16" width="8.42578125" style="1" bestFit="1" customWidth="1"/>
    <col min="17" max="16384" width="9.140625" style="1"/>
  </cols>
  <sheetData>
    <row r="2" spans="1:16" ht="15" x14ac:dyDescent="0.25">
      <c r="A2" s="77" t="s">
        <v>241</v>
      </c>
      <c r="B2" s="77"/>
      <c r="C2" s="77"/>
      <c r="D2" s="77"/>
      <c r="E2" s="77"/>
      <c r="F2" s="77"/>
      <c r="G2" s="77"/>
      <c r="H2" s="77"/>
      <c r="I2" s="77"/>
      <c r="J2" s="77"/>
      <c r="K2" s="77"/>
      <c r="L2" s="77"/>
      <c r="M2" s="77"/>
      <c r="N2" s="77"/>
      <c r="O2" s="77"/>
      <c r="P2" s="77"/>
    </row>
    <row r="3" spans="1:16" ht="15" x14ac:dyDescent="0.25">
      <c r="A3" s="85" t="s">
        <v>242</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&amp;P51&amp;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5" t="s">
        <v>242</v>
      </c>
      <c r="D15" s="43"/>
      <c r="E15" s="66"/>
      <c r="F15" s="57"/>
      <c r="G15" s="57"/>
      <c r="H15" s="57"/>
      <c r="I15" s="57"/>
      <c r="J15" s="57"/>
      <c r="K15" s="57"/>
      <c r="L15" s="57"/>
      <c r="M15" s="57"/>
      <c r="N15" s="57"/>
      <c r="O15" s="57"/>
      <c r="P15" s="57"/>
    </row>
    <row r="16" spans="1:16" ht="36" x14ac:dyDescent="0.2">
      <c r="A16" s="68">
        <v>2</v>
      </c>
      <c r="B16" s="22"/>
      <c r="C16" s="44" t="s">
        <v>243</v>
      </c>
      <c r="D16" s="45" t="s">
        <v>29</v>
      </c>
      <c r="E16" s="46">
        <v>1</v>
      </c>
      <c r="F16" s="24"/>
      <c r="G16" s="24"/>
      <c r="H16" s="24"/>
      <c r="I16" s="24"/>
      <c r="J16" s="24"/>
      <c r="K16" s="24">
        <f t="shared" ref="K16:K31" si="0">ROUND(H16+I16+J16,2)</f>
        <v>0</v>
      </c>
      <c r="L16" s="24">
        <f t="shared" ref="L16:L31" si="1">ROUND(E16*F16,2)</f>
        <v>0</v>
      </c>
      <c r="M16" s="24">
        <f t="shared" ref="M16:M31" si="2">ROUND(E16*H16,2)</f>
        <v>0</v>
      </c>
      <c r="N16" s="24">
        <f t="shared" ref="N16:N31" si="3">ROUND(E16*I16,2)</f>
        <v>0</v>
      </c>
      <c r="O16" s="24">
        <f t="shared" ref="O16:O31" si="4">ROUND(E16*J16,2)</f>
        <v>0</v>
      </c>
      <c r="P16" s="24">
        <f t="shared" ref="P16:P31" si="5">M16+N16+O16</f>
        <v>0</v>
      </c>
    </row>
    <row r="17" spans="1:16" ht="36" x14ac:dyDescent="0.2">
      <c r="A17" s="68">
        <v>3</v>
      </c>
      <c r="B17" s="22"/>
      <c r="C17" s="47" t="s">
        <v>244</v>
      </c>
      <c r="D17" s="45" t="s">
        <v>44</v>
      </c>
      <c r="E17" s="46">
        <v>90</v>
      </c>
      <c r="F17" s="24"/>
      <c r="G17" s="24"/>
      <c r="H17" s="24"/>
      <c r="I17" s="24"/>
      <c r="J17" s="24"/>
      <c r="K17" s="24">
        <f t="shared" si="0"/>
        <v>0</v>
      </c>
      <c r="L17" s="24">
        <f t="shared" si="1"/>
        <v>0</v>
      </c>
      <c r="M17" s="24">
        <f t="shared" si="2"/>
        <v>0</v>
      </c>
      <c r="N17" s="24">
        <f t="shared" si="3"/>
        <v>0</v>
      </c>
      <c r="O17" s="24">
        <f t="shared" si="4"/>
        <v>0</v>
      </c>
      <c r="P17" s="24">
        <f t="shared" si="5"/>
        <v>0</v>
      </c>
    </row>
    <row r="18" spans="1:16" x14ac:dyDescent="0.2">
      <c r="A18" s="68">
        <v>4</v>
      </c>
      <c r="B18" s="22"/>
      <c r="C18" s="48" t="s">
        <v>245</v>
      </c>
      <c r="D18" s="45" t="s">
        <v>44</v>
      </c>
      <c r="E18" s="46">
        <v>90</v>
      </c>
      <c r="F18" s="24"/>
      <c r="G18" s="24"/>
      <c r="H18" s="24"/>
      <c r="I18" s="24"/>
      <c r="J18" s="24"/>
      <c r="K18" s="24">
        <f t="shared" si="0"/>
        <v>0</v>
      </c>
      <c r="L18" s="24">
        <f t="shared" si="1"/>
        <v>0</v>
      </c>
      <c r="M18" s="24">
        <f t="shared" si="2"/>
        <v>0</v>
      </c>
      <c r="N18" s="24">
        <f t="shared" si="3"/>
        <v>0</v>
      </c>
      <c r="O18" s="24">
        <f t="shared" si="4"/>
        <v>0</v>
      </c>
      <c r="P18" s="24">
        <f t="shared" si="5"/>
        <v>0</v>
      </c>
    </row>
    <row r="19" spans="1:16" x14ac:dyDescent="0.2">
      <c r="A19" s="68">
        <v>5</v>
      </c>
      <c r="B19" s="22"/>
      <c r="C19" s="49" t="s">
        <v>246</v>
      </c>
      <c r="D19" s="31" t="s">
        <v>44</v>
      </c>
      <c r="E19" s="27">
        <v>20</v>
      </c>
      <c r="F19" s="24"/>
      <c r="G19" s="24"/>
      <c r="H19" s="24"/>
      <c r="I19" s="24"/>
      <c r="J19" s="24"/>
      <c r="K19" s="24">
        <f t="shared" si="0"/>
        <v>0</v>
      </c>
      <c r="L19" s="24">
        <f t="shared" si="1"/>
        <v>0</v>
      </c>
      <c r="M19" s="24">
        <f t="shared" si="2"/>
        <v>0</v>
      </c>
      <c r="N19" s="24">
        <f t="shared" si="3"/>
        <v>0</v>
      </c>
      <c r="O19" s="24">
        <f t="shared" si="4"/>
        <v>0</v>
      </c>
      <c r="P19" s="24">
        <f t="shared" si="5"/>
        <v>0</v>
      </c>
    </row>
    <row r="20" spans="1:16" x14ac:dyDescent="0.2">
      <c r="A20" s="68">
        <v>6</v>
      </c>
      <c r="B20" s="22"/>
      <c r="C20" s="49" t="s">
        <v>247</v>
      </c>
      <c r="D20" s="31" t="s">
        <v>44</v>
      </c>
      <c r="E20" s="27">
        <v>90</v>
      </c>
      <c r="F20" s="24"/>
      <c r="G20" s="24"/>
      <c r="H20" s="24"/>
      <c r="I20" s="24"/>
      <c r="J20" s="24"/>
      <c r="K20" s="24">
        <f t="shared" si="0"/>
        <v>0</v>
      </c>
      <c r="L20" s="24">
        <f t="shared" si="1"/>
        <v>0</v>
      </c>
      <c r="M20" s="24">
        <f t="shared" si="2"/>
        <v>0</v>
      </c>
      <c r="N20" s="24">
        <f t="shared" si="3"/>
        <v>0</v>
      </c>
      <c r="O20" s="24">
        <f t="shared" si="4"/>
        <v>0</v>
      </c>
      <c r="P20" s="24">
        <f t="shared" si="5"/>
        <v>0</v>
      </c>
    </row>
    <row r="21" spans="1:16" x14ac:dyDescent="0.2">
      <c r="A21" s="68">
        <v>7</v>
      </c>
      <c r="B21" s="22"/>
      <c r="C21" s="49" t="s">
        <v>248</v>
      </c>
      <c r="D21" s="31" t="s">
        <v>29</v>
      </c>
      <c r="E21" s="27">
        <v>1</v>
      </c>
      <c r="F21" s="24"/>
      <c r="G21" s="24"/>
      <c r="H21" s="24"/>
      <c r="I21" s="24"/>
      <c r="J21" s="24"/>
      <c r="K21" s="24">
        <f t="shared" si="0"/>
        <v>0</v>
      </c>
      <c r="L21" s="24">
        <f t="shared" si="1"/>
        <v>0</v>
      </c>
      <c r="M21" s="24">
        <f t="shared" si="2"/>
        <v>0</v>
      </c>
      <c r="N21" s="24">
        <f t="shared" si="3"/>
        <v>0</v>
      </c>
      <c r="O21" s="24">
        <f t="shared" si="4"/>
        <v>0</v>
      </c>
      <c r="P21" s="24">
        <f t="shared" si="5"/>
        <v>0</v>
      </c>
    </row>
    <row r="22" spans="1:16" x14ac:dyDescent="0.2">
      <c r="A22" s="68">
        <v>8</v>
      </c>
      <c r="B22" s="22"/>
      <c r="C22" s="47" t="s">
        <v>249</v>
      </c>
      <c r="D22" s="45" t="s">
        <v>25</v>
      </c>
      <c r="E22" s="46">
        <v>6</v>
      </c>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48" t="s">
        <v>250</v>
      </c>
      <c r="D23" s="45" t="s">
        <v>25</v>
      </c>
      <c r="E23" s="46">
        <v>1</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48" t="s">
        <v>251</v>
      </c>
      <c r="D24" s="45" t="s">
        <v>25</v>
      </c>
      <c r="E24" s="46">
        <v>5</v>
      </c>
      <c r="F24" s="24"/>
      <c r="G24" s="24"/>
      <c r="H24" s="24"/>
      <c r="I24" s="24"/>
      <c r="J24" s="24"/>
      <c r="K24" s="24">
        <f t="shared" si="0"/>
        <v>0</v>
      </c>
      <c r="L24" s="24">
        <f t="shared" si="1"/>
        <v>0</v>
      </c>
      <c r="M24" s="24">
        <f t="shared" si="2"/>
        <v>0</v>
      </c>
      <c r="N24" s="24">
        <f t="shared" si="3"/>
        <v>0</v>
      </c>
      <c r="O24" s="24">
        <f t="shared" si="4"/>
        <v>0</v>
      </c>
      <c r="P24" s="24">
        <f t="shared" si="5"/>
        <v>0</v>
      </c>
    </row>
    <row r="25" spans="1:16" x14ac:dyDescent="0.2">
      <c r="A25" s="68">
        <v>11</v>
      </c>
      <c r="B25" s="22"/>
      <c r="C25" s="49" t="s">
        <v>248</v>
      </c>
      <c r="D25" s="31" t="s">
        <v>29</v>
      </c>
      <c r="E25" s="27">
        <v>1</v>
      </c>
      <c r="F25" s="24"/>
      <c r="G25" s="24"/>
      <c r="H25" s="24"/>
      <c r="I25" s="24"/>
      <c r="J25" s="24"/>
      <c r="K25" s="24">
        <f t="shared" si="0"/>
        <v>0</v>
      </c>
      <c r="L25" s="24">
        <f t="shared" si="1"/>
        <v>0</v>
      </c>
      <c r="M25" s="24">
        <f t="shared" si="2"/>
        <v>0</v>
      </c>
      <c r="N25" s="24">
        <f t="shared" si="3"/>
        <v>0</v>
      </c>
      <c r="O25" s="24">
        <f t="shared" si="4"/>
        <v>0</v>
      </c>
      <c r="P25" s="24">
        <f t="shared" si="5"/>
        <v>0</v>
      </c>
    </row>
    <row r="26" spans="1:16" ht="24" x14ac:dyDescent="0.2">
      <c r="A26" s="68">
        <v>12</v>
      </c>
      <c r="B26" s="22"/>
      <c r="C26" s="47" t="s">
        <v>252</v>
      </c>
      <c r="D26" s="45" t="s">
        <v>25</v>
      </c>
      <c r="E26" s="46">
        <v>11</v>
      </c>
      <c r="F26" s="24"/>
      <c r="G26" s="24"/>
      <c r="H26" s="24"/>
      <c r="I26" s="24"/>
      <c r="J26" s="24"/>
      <c r="K26" s="24">
        <f t="shared" si="0"/>
        <v>0</v>
      </c>
      <c r="L26" s="24">
        <f t="shared" si="1"/>
        <v>0</v>
      </c>
      <c r="M26" s="24">
        <f t="shared" si="2"/>
        <v>0</v>
      </c>
      <c r="N26" s="24">
        <f t="shared" si="3"/>
        <v>0</v>
      </c>
      <c r="O26" s="24">
        <f t="shared" si="4"/>
        <v>0</v>
      </c>
      <c r="P26" s="24">
        <f t="shared" si="5"/>
        <v>0</v>
      </c>
    </row>
    <row r="27" spans="1:16" x14ac:dyDescent="0.2">
      <c r="A27" s="68">
        <v>13</v>
      </c>
      <c r="B27" s="22"/>
      <c r="C27" s="50" t="s">
        <v>253</v>
      </c>
      <c r="D27" s="45" t="s">
        <v>25</v>
      </c>
      <c r="E27" s="46">
        <v>1</v>
      </c>
      <c r="F27" s="24"/>
      <c r="G27" s="24"/>
      <c r="H27" s="24"/>
      <c r="I27" s="24"/>
      <c r="J27" s="24"/>
      <c r="K27" s="24">
        <f t="shared" si="0"/>
        <v>0</v>
      </c>
      <c r="L27" s="24">
        <f t="shared" si="1"/>
        <v>0</v>
      </c>
      <c r="M27" s="24">
        <f t="shared" si="2"/>
        <v>0</v>
      </c>
      <c r="N27" s="24">
        <f t="shared" si="3"/>
        <v>0</v>
      </c>
      <c r="O27" s="24">
        <f t="shared" si="4"/>
        <v>0</v>
      </c>
      <c r="P27" s="24">
        <f t="shared" si="5"/>
        <v>0</v>
      </c>
    </row>
    <row r="28" spans="1:16" ht="24" x14ac:dyDescent="0.2">
      <c r="A28" s="68">
        <v>14</v>
      </c>
      <c r="B28" s="22"/>
      <c r="C28" s="48" t="s">
        <v>254</v>
      </c>
      <c r="D28" s="45" t="s">
        <v>25</v>
      </c>
      <c r="E28" s="46">
        <v>4</v>
      </c>
      <c r="F28" s="24"/>
      <c r="G28" s="24"/>
      <c r="H28" s="24"/>
      <c r="I28" s="24"/>
      <c r="J28" s="24"/>
      <c r="K28" s="24">
        <f t="shared" si="0"/>
        <v>0</v>
      </c>
      <c r="L28" s="24">
        <f t="shared" si="1"/>
        <v>0</v>
      </c>
      <c r="M28" s="24">
        <f t="shared" si="2"/>
        <v>0</v>
      </c>
      <c r="N28" s="24">
        <f t="shared" si="3"/>
        <v>0</v>
      </c>
      <c r="O28" s="24">
        <f t="shared" si="4"/>
        <v>0</v>
      </c>
      <c r="P28" s="24">
        <f t="shared" si="5"/>
        <v>0</v>
      </c>
    </row>
    <row r="29" spans="1:16" ht="24" x14ac:dyDescent="0.2">
      <c r="A29" s="68">
        <v>15</v>
      </c>
      <c r="B29" s="22"/>
      <c r="C29" s="48" t="s">
        <v>255</v>
      </c>
      <c r="D29" s="45" t="s">
        <v>25</v>
      </c>
      <c r="E29" s="46">
        <v>3</v>
      </c>
      <c r="F29" s="24"/>
      <c r="G29" s="24"/>
      <c r="H29" s="24"/>
      <c r="I29" s="24"/>
      <c r="J29" s="24"/>
      <c r="K29" s="24">
        <f t="shared" si="0"/>
        <v>0</v>
      </c>
      <c r="L29" s="24">
        <f t="shared" si="1"/>
        <v>0</v>
      </c>
      <c r="M29" s="24">
        <f t="shared" si="2"/>
        <v>0</v>
      </c>
      <c r="N29" s="24">
        <f t="shared" si="3"/>
        <v>0</v>
      </c>
      <c r="O29" s="24">
        <f t="shared" si="4"/>
        <v>0</v>
      </c>
      <c r="P29" s="24">
        <f t="shared" si="5"/>
        <v>0</v>
      </c>
    </row>
    <row r="30" spans="1:16" x14ac:dyDescent="0.2">
      <c r="A30" s="68">
        <v>16</v>
      </c>
      <c r="B30" s="22"/>
      <c r="C30" s="48" t="s">
        <v>256</v>
      </c>
      <c r="D30" s="45" t="s">
        <v>25</v>
      </c>
      <c r="E30" s="46">
        <v>3</v>
      </c>
      <c r="F30" s="24"/>
      <c r="G30" s="24"/>
      <c r="H30" s="24"/>
      <c r="I30" s="24"/>
      <c r="J30" s="24"/>
      <c r="K30" s="24">
        <f t="shared" si="0"/>
        <v>0</v>
      </c>
      <c r="L30" s="24">
        <f t="shared" si="1"/>
        <v>0</v>
      </c>
      <c r="M30" s="24">
        <f t="shared" si="2"/>
        <v>0</v>
      </c>
      <c r="N30" s="24">
        <f t="shared" si="3"/>
        <v>0</v>
      </c>
      <c r="O30" s="24">
        <f t="shared" si="4"/>
        <v>0</v>
      </c>
      <c r="P30" s="24">
        <f t="shared" si="5"/>
        <v>0</v>
      </c>
    </row>
    <row r="31" spans="1:16" ht="36" x14ac:dyDescent="0.2">
      <c r="A31" s="68">
        <v>17</v>
      </c>
      <c r="B31" s="22"/>
      <c r="C31" s="51" t="s">
        <v>257</v>
      </c>
      <c r="D31" s="45" t="s">
        <v>44</v>
      </c>
      <c r="E31" s="46">
        <v>253</v>
      </c>
      <c r="F31" s="24"/>
      <c r="G31" s="24"/>
      <c r="H31" s="24"/>
      <c r="I31" s="24"/>
      <c r="J31" s="24"/>
      <c r="K31" s="24">
        <f t="shared" si="0"/>
        <v>0</v>
      </c>
      <c r="L31" s="24">
        <f t="shared" si="1"/>
        <v>0</v>
      </c>
      <c r="M31" s="24">
        <f t="shared" si="2"/>
        <v>0</v>
      </c>
      <c r="N31" s="24">
        <f t="shared" si="3"/>
        <v>0</v>
      </c>
      <c r="O31" s="24">
        <f t="shared" si="4"/>
        <v>0</v>
      </c>
      <c r="P31" s="24">
        <f t="shared" si="5"/>
        <v>0</v>
      </c>
    </row>
    <row r="32" spans="1:16" ht="24" x14ac:dyDescent="0.2">
      <c r="A32" s="68">
        <v>18</v>
      </c>
      <c r="B32" s="22"/>
      <c r="C32" s="48" t="s">
        <v>258</v>
      </c>
      <c r="D32" s="45" t="s">
        <v>44</v>
      </c>
      <c r="E32" s="46">
        <v>18</v>
      </c>
      <c r="F32" s="24"/>
      <c r="G32" s="24"/>
      <c r="H32" s="24"/>
      <c r="I32" s="24"/>
      <c r="J32" s="24"/>
      <c r="K32" s="24">
        <f t="shared" ref="K32:K49" si="6">ROUND(H32+I32+J32,2)</f>
        <v>0</v>
      </c>
      <c r="L32" s="24">
        <f t="shared" ref="L32:L49" si="7">ROUND(E32*F32,2)</f>
        <v>0</v>
      </c>
      <c r="M32" s="24">
        <f t="shared" ref="M32:M49" si="8">ROUND(E32*H32,2)</f>
        <v>0</v>
      </c>
      <c r="N32" s="24">
        <f t="shared" ref="N32:N49" si="9">ROUND(E32*I32,2)</f>
        <v>0</v>
      </c>
      <c r="O32" s="24">
        <f t="shared" ref="O32:O49" si="10">ROUND(E32*J32,2)</f>
        <v>0</v>
      </c>
      <c r="P32" s="24">
        <f t="shared" ref="P32:P49" si="11">M32+N32+O32</f>
        <v>0</v>
      </c>
    </row>
    <row r="33" spans="1:16" ht="24" x14ac:dyDescent="0.2">
      <c r="A33" s="68">
        <v>19</v>
      </c>
      <c r="B33" s="22"/>
      <c r="C33" s="48" t="s">
        <v>259</v>
      </c>
      <c r="D33" s="45" t="s">
        <v>44</v>
      </c>
      <c r="E33" s="46">
        <v>56</v>
      </c>
      <c r="F33" s="24"/>
      <c r="G33" s="24"/>
      <c r="H33" s="24"/>
      <c r="I33" s="24"/>
      <c r="J33" s="24"/>
      <c r="K33" s="24">
        <f t="shared" si="6"/>
        <v>0</v>
      </c>
      <c r="L33" s="24">
        <f t="shared" si="7"/>
        <v>0</v>
      </c>
      <c r="M33" s="24">
        <f t="shared" si="8"/>
        <v>0</v>
      </c>
      <c r="N33" s="24">
        <f t="shared" si="9"/>
        <v>0</v>
      </c>
      <c r="O33" s="24">
        <f t="shared" si="10"/>
        <v>0</v>
      </c>
      <c r="P33" s="24">
        <f t="shared" si="11"/>
        <v>0</v>
      </c>
    </row>
    <row r="34" spans="1:16" x14ac:dyDescent="0.2">
      <c r="A34" s="68">
        <v>20</v>
      </c>
      <c r="B34" s="22"/>
      <c r="C34" s="48" t="s">
        <v>260</v>
      </c>
      <c r="D34" s="45" t="s">
        <v>44</v>
      </c>
      <c r="E34" s="46">
        <v>113</v>
      </c>
      <c r="F34" s="24"/>
      <c r="G34" s="24"/>
      <c r="H34" s="24"/>
      <c r="I34" s="24"/>
      <c r="J34" s="24"/>
      <c r="K34" s="24">
        <f t="shared" si="6"/>
        <v>0</v>
      </c>
      <c r="L34" s="24">
        <f t="shared" si="7"/>
        <v>0</v>
      </c>
      <c r="M34" s="24">
        <f t="shared" si="8"/>
        <v>0</v>
      </c>
      <c r="N34" s="24">
        <f t="shared" si="9"/>
        <v>0</v>
      </c>
      <c r="O34" s="24">
        <f t="shared" si="10"/>
        <v>0</v>
      </c>
      <c r="P34" s="24">
        <f t="shared" si="11"/>
        <v>0</v>
      </c>
    </row>
    <row r="35" spans="1:16" x14ac:dyDescent="0.2">
      <c r="A35" s="68">
        <v>21</v>
      </c>
      <c r="B35" s="22"/>
      <c r="C35" s="48" t="s">
        <v>261</v>
      </c>
      <c r="D35" s="45" t="s">
        <v>44</v>
      </c>
      <c r="E35" s="46">
        <v>66</v>
      </c>
      <c r="F35" s="24"/>
      <c r="G35" s="24"/>
      <c r="H35" s="24"/>
      <c r="I35" s="24"/>
      <c r="J35" s="24"/>
      <c r="K35" s="24">
        <f t="shared" si="6"/>
        <v>0</v>
      </c>
      <c r="L35" s="24">
        <f t="shared" si="7"/>
        <v>0</v>
      </c>
      <c r="M35" s="24">
        <f t="shared" si="8"/>
        <v>0</v>
      </c>
      <c r="N35" s="24">
        <f t="shared" si="9"/>
        <v>0</v>
      </c>
      <c r="O35" s="24">
        <f t="shared" si="10"/>
        <v>0</v>
      </c>
      <c r="P35" s="24">
        <f t="shared" si="11"/>
        <v>0</v>
      </c>
    </row>
    <row r="36" spans="1:16" x14ac:dyDescent="0.2">
      <c r="A36" s="68">
        <v>22</v>
      </c>
      <c r="B36" s="22"/>
      <c r="C36" s="48" t="s">
        <v>262</v>
      </c>
      <c r="D36" s="45" t="s">
        <v>44</v>
      </c>
      <c r="E36" s="46">
        <v>45</v>
      </c>
      <c r="F36" s="24"/>
      <c r="G36" s="24"/>
      <c r="H36" s="24"/>
      <c r="I36" s="24"/>
      <c r="J36" s="24"/>
      <c r="K36" s="24">
        <f t="shared" si="6"/>
        <v>0</v>
      </c>
      <c r="L36" s="24">
        <f t="shared" si="7"/>
        <v>0</v>
      </c>
      <c r="M36" s="24">
        <f t="shared" si="8"/>
        <v>0</v>
      </c>
      <c r="N36" s="24">
        <f t="shared" si="9"/>
        <v>0</v>
      </c>
      <c r="O36" s="24">
        <f t="shared" si="10"/>
        <v>0</v>
      </c>
      <c r="P36" s="24">
        <f t="shared" si="11"/>
        <v>0</v>
      </c>
    </row>
    <row r="37" spans="1:16" x14ac:dyDescent="0.2">
      <c r="A37" s="68">
        <v>23</v>
      </c>
      <c r="B37" s="22"/>
      <c r="C37" s="48" t="s">
        <v>263</v>
      </c>
      <c r="D37" s="45" t="s">
        <v>25</v>
      </c>
      <c r="E37" s="46">
        <v>30</v>
      </c>
      <c r="F37" s="24"/>
      <c r="G37" s="24"/>
      <c r="H37" s="24"/>
      <c r="I37" s="24"/>
      <c r="J37" s="24"/>
      <c r="K37" s="24">
        <f t="shared" si="6"/>
        <v>0</v>
      </c>
      <c r="L37" s="24">
        <f t="shared" si="7"/>
        <v>0</v>
      </c>
      <c r="M37" s="24">
        <f t="shared" si="8"/>
        <v>0</v>
      </c>
      <c r="N37" s="24">
        <f t="shared" si="9"/>
        <v>0</v>
      </c>
      <c r="O37" s="24">
        <f t="shared" si="10"/>
        <v>0</v>
      </c>
      <c r="P37" s="24">
        <f t="shared" si="11"/>
        <v>0</v>
      </c>
    </row>
    <row r="38" spans="1:16" ht="24" x14ac:dyDescent="0.2">
      <c r="A38" s="68">
        <v>24</v>
      </c>
      <c r="B38" s="22"/>
      <c r="C38" s="48" t="s">
        <v>264</v>
      </c>
      <c r="D38" s="45" t="s">
        <v>25</v>
      </c>
      <c r="E38" s="46">
        <v>7</v>
      </c>
      <c r="F38" s="24"/>
      <c r="G38" s="24"/>
      <c r="H38" s="24"/>
      <c r="I38" s="24"/>
      <c r="J38" s="24"/>
      <c r="K38" s="24">
        <f t="shared" si="6"/>
        <v>0</v>
      </c>
      <c r="L38" s="24">
        <f t="shared" si="7"/>
        <v>0</v>
      </c>
      <c r="M38" s="24">
        <f t="shared" si="8"/>
        <v>0</v>
      </c>
      <c r="N38" s="24">
        <f t="shared" si="9"/>
        <v>0</v>
      </c>
      <c r="O38" s="24">
        <f t="shared" si="10"/>
        <v>0</v>
      </c>
      <c r="P38" s="24">
        <f t="shared" si="11"/>
        <v>0</v>
      </c>
    </row>
    <row r="39" spans="1:16" ht="24" x14ac:dyDescent="0.2">
      <c r="A39" s="68">
        <v>25</v>
      </c>
      <c r="B39" s="22"/>
      <c r="C39" s="48" t="s">
        <v>265</v>
      </c>
      <c r="D39" s="45" t="s">
        <v>25</v>
      </c>
      <c r="E39" s="46">
        <v>7</v>
      </c>
      <c r="F39" s="24"/>
      <c r="G39" s="24"/>
      <c r="H39" s="24"/>
      <c r="I39" s="24"/>
      <c r="J39" s="24"/>
      <c r="K39" s="24">
        <f t="shared" si="6"/>
        <v>0</v>
      </c>
      <c r="L39" s="24">
        <f t="shared" si="7"/>
        <v>0</v>
      </c>
      <c r="M39" s="24">
        <f t="shared" si="8"/>
        <v>0</v>
      </c>
      <c r="N39" s="24">
        <f t="shared" si="9"/>
        <v>0</v>
      </c>
      <c r="O39" s="24">
        <f t="shared" si="10"/>
        <v>0</v>
      </c>
      <c r="P39" s="24">
        <f t="shared" si="11"/>
        <v>0</v>
      </c>
    </row>
    <row r="40" spans="1:16" ht="24" x14ac:dyDescent="0.2">
      <c r="A40" s="68">
        <v>26</v>
      </c>
      <c r="B40" s="22"/>
      <c r="C40" s="48" t="s">
        <v>266</v>
      </c>
      <c r="D40" s="45" t="s">
        <v>25</v>
      </c>
      <c r="E40" s="46">
        <v>112</v>
      </c>
      <c r="F40" s="24"/>
      <c r="G40" s="24"/>
      <c r="H40" s="24"/>
      <c r="I40" s="24"/>
      <c r="J40" s="24"/>
      <c r="K40" s="24">
        <f t="shared" si="6"/>
        <v>0</v>
      </c>
      <c r="L40" s="24">
        <f t="shared" si="7"/>
        <v>0</v>
      </c>
      <c r="M40" s="24">
        <f t="shared" si="8"/>
        <v>0</v>
      </c>
      <c r="N40" s="24">
        <f t="shared" si="9"/>
        <v>0</v>
      </c>
      <c r="O40" s="24">
        <f t="shared" si="10"/>
        <v>0</v>
      </c>
      <c r="P40" s="24">
        <f t="shared" si="11"/>
        <v>0</v>
      </c>
    </row>
    <row r="41" spans="1:16" x14ac:dyDescent="0.2">
      <c r="A41" s="68">
        <v>27</v>
      </c>
      <c r="B41" s="22"/>
      <c r="C41" s="48" t="s">
        <v>267</v>
      </c>
      <c r="D41" s="45" t="s">
        <v>25</v>
      </c>
      <c r="E41" s="46">
        <v>220</v>
      </c>
      <c r="F41" s="24"/>
      <c r="G41" s="24"/>
      <c r="H41" s="24"/>
      <c r="I41" s="24"/>
      <c r="J41" s="24"/>
      <c r="K41" s="24">
        <f t="shared" si="6"/>
        <v>0</v>
      </c>
      <c r="L41" s="24">
        <f t="shared" si="7"/>
        <v>0</v>
      </c>
      <c r="M41" s="24">
        <f t="shared" si="8"/>
        <v>0</v>
      </c>
      <c r="N41" s="24">
        <f t="shared" si="9"/>
        <v>0</v>
      </c>
      <c r="O41" s="24">
        <f t="shared" si="10"/>
        <v>0</v>
      </c>
      <c r="P41" s="24">
        <f t="shared" si="11"/>
        <v>0</v>
      </c>
    </row>
    <row r="42" spans="1:16" x14ac:dyDescent="0.2">
      <c r="A42" s="68">
        <v>28</v>
      </c>
      <c r="B42" s="22"/>
      <c r="C42" s="52" t="s">
        <v>268</v>
      </c>
      <c r="D42" s="45" t="s">
        <v>29</v>
      </c>
      <c r="E42" s="46">
        <v>7</v>
      </c>
      <c r="F42" s="24"/>
      <c r="G42" s="24"/>
      <c r="H42" s="24"/>
      <c r="I42" s="24"/>
      <c r="J42" s="24"/>
      <c r="K42" s="24">
        <f t="shared" si="6"/>
        <v>0</v>
      </c>
      <c r="L42" s="24">
        <f t="shared" si="7"/>
        <v>0</v>
      </c>
      <c r="M42" s="24">
        <f t="shared" si="8"/>
        <v>0</v>
      </c>
      <c r="N42" s="24">
        <f t="shared" si="9"/>
        <v>0</v>
      </c>
      <c r="O42" s="24">
        <f t="shared" si="10"/>
        <v>0</v>
      </c>
      <c r="P42" s="24">
        <f t="shared" si="11"/>
        <v>0</v>
      </c>
    </row>
    <row r="43" spans="1:16" ht="24" x14ac:dyDescent="0.2">
      <c r="A43" s="68">
        <v>29</v>
      </c>
      <c r="B43" s="22"/>
      <c r="C43" s="48" t="s">
        <v>269</v>
      </c>
      <c r="D43" s="45" t="s">
        <v>25</v>
      </c>
      <c r="E43" s="46">
        <v>24</v>
      </c>
      <c r="F43" s="24"/>
      <c r="G43" s="24"/>
      <c r="H43" s="24"/>
      <c r="I43" s="24"/>
      <c r="J43" s="24"/>
      <c r="K43" s="24">
        <f t="shared" si="6"/>
        <v>0</v>
      </c>
      <c r="L43" s="24">
        <f t="shared" si="7"/>
        <v>0</v>
      </c>
      <c r="M43" s="24">
        <f t="shared" si="8"/>
        <v>0</v>
      </c>
      <c r="N43" s="24">
        <f t="shared" si="9"/>
        <v>0</v>
      </c>
      <c r="O43" s="24">
        <f t="shared" si="10"/>
        <v>0</v>
      </c>
      <c r="P43" s="24">
        <f t="shared" si="11"/>
        <v>0</v>
      </c>
    </row>
    <row r="44" spans="1:16" ht="24" x14ac:dyDescent="0.2">
      <c r="A44" s="68">
        <v>30</v>
      </c>
      <c r="B44" s="22"/>
      <c r="C44" s="48" t="s">
        <v>270</v>
      </c>
      <c r="D44" s="45" t="s">
        <v>25</v>
      </c>
      <c r="E44" s="46">
        <v>7</v>
      </c>
      <c r="F44" s="24"/>
      <c r="G44" s="24"/>
      <c r="H44" s="24"/>
      <c r="I44" s="24"/>
      <c r="J44" s="24"/>
      <c r="K44" s="24">
        <f t="shared" si="6"/>
        <v>0</v>
      </c>
      <c r="L44" s="24">
        <f t="shared" si="7"/>
        <v>0</v>
      </c>
      <c r="M44" s="24">
        <f t="shared" si="8"/>
        <v>0</v>
      </c>
      <c r="N44" s="24">
        <f t="shared" si="9"/>
        <v>0</v>
      </c>
      <c r="O44" s="24">
        <f t="shared" si="10"/>
        <v>0</v>
      </c>
      <c r="P44" s="24">
        <f t="shared" si="11"/>
        <v>0</v>
      </c>
    </row>
    <row r="45" spans="1:16" x14ac:dyDescent="0.2">
      <c r="A45" s="68">
        <v>31</v>
      </c>
      <c r="B45" s="22"/>
      <c r="C45" s="48" t="s">
        <v>271</v>
      </c>
      <c r="D45" s="45" t="s">
        <v>25</v>
      </c>
      <c r="E45" s="46">
        <v>7</v>
      </c>
      <c r="F45" s="24"/>
      <c r="G45" s="24"/>
      <c r="H45" s="24"/>
      <c r="I45" s="24"/>
      <c r="J45" s="24"/>
      <c r="K45" s="24">
        <f t="shared" si="6"/>
        <v>0</v>
      </c>
      <c r="L45" s="24">
        <f t="shared" si="7"/>
        <v>0</v>
      </c>
      <c r="M45" s="24">
        <f t="shared" si="8"/>
        <v>0</v>
      </c>
      <c r="N45" s="24">
        <f t="shared" si="9"/>
        <v>0</v>
      </c>
      <c r="O45" s="24">
        <f t="shared" si="10"/>
        <v>0</v>
      </c>
      <c r="P45" s="24">
        <f t="shared" si="11"/>
        <v>0</v>
      </c>
    </row>
    <row r="46" spans="1:16" x14ac:dyDescent="0.2">
      <c r="A46" s="68">
        <v>32</v>
      </c>
      <c r="B46" s="22"/>
      <c r="C46" s="48" t="s">
        <v>272</v>
      </c>
      <c r="D46" s="45" t="s">
        <v>25</v>
      </c>
      <c r="E46" s="46">
        <v>7</v>
      </c>
      <c r="F46" s="24"/>
      <c r="G46" s="24"/>
      <c r="H46" s="24"/>
      <c r="I46" s="24"/>
      <c r="J46" s="24"/>
      <c r="K46" s="24">
        <f t="shared" si="6"/>
        <v>0</v>
      </c>
      <c r="L46" s="24">
        <f t="shared" si="7"/>
        <v>0</v>
      </c>
      <c r="M46" s="24">
        <f t="shared" si="8"/>
        <v>0</v>
      </c>
      <c r="N46" s="24">
        <f t="shared" si="9"/>
        <v>0</v>
      </c>
      <c r="O46" s="24">
        <f t="shared" si="10"/>
        <v>0</v>
      </c>
      <c r="P46" s="24">
        <f t="shared" si="11"/>
        <v>0</v>
      </c>
    </row>
    <row r="47" spans="1:16" ht="24" x14ac:dyDescent="0.2">
      <c r="A47" s="68">
        <v>33</v>
      </c>
      <c r="B47" s="22"/>
      <c r="C47" s="48" t="s">
        <v>273</v>
      </c>
      <c r="D47" s="45" t="s">
        <v>25</v>
      </c>
      <c r="E47" s="46">
        <v>7</v>
      </c>
      <c r="F47" s="24"/>
      <c r="G47" s="24"/>
      <c r="H47" s="24"/>
      <c r="I47" s="24"/>
      <c r="J47" s="24"/>
      <c r="K47" s="24">
        <f t="shared" si="6"/>
        <v>0</v>
      </c>
      <c r="L47" s="24">
        <f t="shared" si="7"/>
        <v>0</v>
      </c>
      <c r="M47" s="24">
        <f t="shared" si="8"/>
        <v>0</v>
      </c>
      <c r="N47" s="24">
        <f t="shared" si="9"/>
        <v>0</v>
      </c>
      <c r="O47" s="24">
        <f t="shared" si="10"/>
        <v>0</v>
      </c>
      <c r="P47" s="24">
        <f t="shared" si="11"/>
        <v>0</v>
      </c>
    </row>
    <row r="48" spans="1:16" ht="24" x14ac:dyDescent="0.2">
      <c r="A48" s="68">
        <v>34</v>
      </c>
      <c r="B48" s="22"/>
      <c r="C48" s="49" t="s">
        <v>274</v>
      </c>
      <c r="D48" s="45" t="s">
        <v>25</v>
      </c>
      <c r="E48" s="46">
        <v>1</v>
      </c>
      <c r="F48" s="24"/>
      <c r="G48" s="24"/>
      <c r="H48" s="24"/>
      <c r="I48" s="24"/>
      <c r="J48" s="24"/>
      <c r="K48" s="24">
        <f t="shared" si="6"/>
        <v>0</v>
      </c>
      <c r="L48" s="24">
        <f t="shared" si="7"/>
        <v>0</v>
      </c>
      <c r="M48" s="24">
        <f t="shared" si="8"/>
        <v>0</v>
      </c>
      <c r="N48" s="24">
        <f t="shared" si="9"/>
        <v>0</v>
      </c>
      <c r="O48" s="24">
        <f t="shared" si="10"/>
        <v>0</v>
      </c>
      <c r="P48" s="24">
        <f t="shared" si="11"/>
        <v>0</v>
      </c>
    </row>
    <row r="49" spans="1:16" x14ac:dyDescent="0.2">
      <c r="A49" s="68">
        <v>35</v>
      </c>
      <c r="B49" s="22"/>
      <c r="C49" s="49" t="s">
        <v>275</v>
      </c>
      <c r="D49" s="45" t="s">
        <v>44</v>
      </c>
      <c r="E49" s="46">
        <v>15</v>
      </c>
      <c r="F49" s="24"/>
      <c r="G49" s="24"/>
      <c r="H49" s="24"/>
      <c r="I49" s="24"/>
      <c r="J49" s="24"/>
      <c r="K49" s="24">
        <f t="shared" si="6"/>
        <v>0</v>
      </c>
      <c r="L49" s="24">
        <f t="shared" si="7"/>
        <v>0</v>
      </c>
      <c r="M49" s="24">
        <f t="shared" si="8"/>
        <v>0</v>
      </c>
      <c r="N49" s="24">
        <f t="shared" si="9"/>
        <v>0</v>
      </c>
      <c r="O49" s="24">
        <f t="shared" si="10"/>
        <v>0</v>
      </c>
      <c r="P49" s="24">
        <f t="shared" si="11"/>
        <v>0</v>
      </c>
    </row>
    <row r="50" spans="1:16" x14ac:dyDescent="0.2">
      <c r="A50" s="68">
        <v>36</v>
      </c>
      <c r="B50" s="22"/>
      <c r="C50" s="49" t="s">
        <v>276</v>
      </c>
      <c r="D50" s="45" t="s">
        <v>25</v>
      </c>
      <c r="E50" s="46">
        <v>4</v>
      </c>
      <c r="F50" s="24"/>
      <c r="G50" s="24"/>
      <c r="H50" s="24"/>
      <c r="I50" s="24"/>
      <c r="J50" s="24"/>
      <c r="K50" s="24">
        <f t="shared" ref="K50" si="12">ROUND(H50+I50+J50,2)</f>
        <v>0</v>
      </c>
      <c r="L50" s="24">
        <f t="shared" ref="L50" si="13">ROUND(E50*F50,2)</f>
        <v>0</v>
      </c>
      <c r="M50" s="24">
        <f t="shared" ref="M50" si="14">ROUND(E50*H50,2)</f>
        <v>0</v>
      </c>
      <c r="N50" s="24">
        <f t="shared" ref="N50" si="15">ROUND(E50*I50,2)</f>
        <v>0</v>
      </c>
      <c r="O50" s="24">
        <f t="shared" ref="O50" si="16">ROUND(E50*J50,2)</f>
        <v>0</v>
      </c>
      <c r="P50" s="24">
        <f t="shared" ref="P50" si="17">M50+N50+O50</f>
        <v>0</v>
      </c>
    </row>
    <row r="51" spans="1:16" x14ac:dyDescent="0.2">
      <c r="A51" s="22"/>
      <c r="B51" s="87" t="s">
        <v>387</v>
      </c>
      <c r="C51" s="87"/>
      <c r="D51" s="87"/>
      <c r="E51" s="87"/>
      <c r="F51" s="87"/>
      <c r="G51" s="87"/>
      <c r="H51" s="87"/>
      <c r="I51" s="87"/>
      <c r="J51" s="87"/>
      <c r="K51" s="87"/>
      <c r="L51" s="24">
        <f>SUM(L15:L50)</f>
        <v>0</v>
      </c>
      <c r="M51" s="24">
        <f>SUM(M15:M50)</f>
        <v>0</v>
      </c>
      <c r="N51" s="24">
        <f>SUM(N15:N50)</f>
        <v>0</v>
      </c>
      <c r="O51" s="24">
        <f>SUM(O15:O50)</f>
        <v>0</v>
      </c>
      <c r="P51" s="24">
        <f>SUM(P15:P50)</f>
        <v>0</v>
      </c>
    </row>
  </sheetData>
  <mergeCells count="10">
    <mergeCell ref="B51:K51"/>
    <mergeCell ref="A2:P2"/>
    <mergeCell ref="A3:P3"/>
    <mergeCell ref="A13:A14"/>
    <mergeCell ref="B13:B14"/>
    <mergeCell ref="C13:C14"/>
    <mergeCell ref="D13:D14"/>
    <mergeCell ref="E13:E14"/>
    <mergeCell ref="F13:K13"/>
    <mergeCell ref="L13:P13"/>
  </mergeCells>
  <pageMargins left="0.23622047244094491" right="0.23622047244094491" top="0.74803149606299213" bottom="0.57999999999999996" header="0.31496062992125984" footer="0.31496062992125984"/>
  <pageSetup paperSize="9" scale="87"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31"/>
  <sheetViews>
    <sheetView topLeftCell="A19" workbookViewId="0">
      <selection activeCell="B31" sqref="B31:K31"/>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5.5703125" style="1" bestFit="1" customWidth="1"/>
    <col min="9" max="9" width="10.42578125" style="1" bestFit="1" customWidth="1"/>
    <col min="10" max="10" width="10" style="1" customWidth="1"/>
    <col min="11" max="11" width="9.140625" style="1"/>
    <col min="12" max="12" width="9.28515625" style="1" bestFit="1" customWidth="1"/>
    <col min="13" max="13" width="6.42578125" style="1" bestFit="1" customWidth="1"/>
    <col min="14" max="14" width="10.42578125" style="1" bestFit="1" customWidth="1"/>
    <col min="15" max="15" width="10" style="1" bestFit="1" customWidth="1"/>
    <col min="16" max="16" width="7.42578125" style="1" bestFit="1" customWidth="1"/>
    <col min="17" max="16384" width="9.140625" style="1"/>
  </cols>
  <sheetData>
    <row r="2" spans="1:16" ht="15" x14ac:dyDescent="0.25">
      <c r="A2" s="77" t="s">
        <v>278</v>
      </c>
      <c r="B2" s="77"/>
      <c r="C2" s="77"/>
      <c r="D2" s="77"/>
      <c r="E2" s="77"/>
      <c r="F2" s="77"/>
      <c r="G2" s="77"/>
      <c r="H2" s="77"/>
      <c r="I2" s="77"/>
      <c r="J2" s="77"/>
      <c r="K2" s="77"/>
      <c r="L2" s="77"/>
      <c r="M2" s="77"/>
      <c r="N2" s="77"/>
      <c r="O2" s="77"/>
      <c r="P2" s="77"/>
    </row>
    <row r="3" spans="1:16" ht="15" x14ac:dyDescent="0.25">
      <c r="A3" s="85" t="s">
        <v>279</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&amp;P31&amp;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5" t="s">
        <v>279</v>
      </c>
      <c r="D15" s="43"/>
      <c r="E15" s="14"/>
      <c r="F15" s="53"/>
      <c r="G15" s="53"/>
      <c r="H15" s="53"/>
      <c r="I15" s="53"/>
      <c r="J15" s="53"/>
      <c r="K15" s="53"/>
      <c r="L15" s="53"/>
      <c r="M15" s="53"/>
      <c r="N15" s="53"/>
      <c r="O15" s="53"/>
      <c r="P15" s="53"/>
    </row>
    <row r="16" spans="1:16" ht="24" x14ac:dyDescent="0.2">
      <c r="A16" s="68">
        <v>2</v>
      </c>
      <c r="B16" s="22"/>
      <c r="C16" s="67" t="s">
        <v>294</v>
      </c>
      <c r="D16" s="69" t="s">
        <v>280</v>
      </c>
      <c r="E16" s="70">
        <v>1</v>
      </c>
      <c r="F16" s="53"/>
      <c r="G16" s="53"/>
      <c r="H16" s="53"/>
      <c r="I16" s="53"/>
      <c r="J16" s="53"/>
      <c r="K16" s="53">
        <f t="shared" ref="K16:K30" si="0">ROUND(H16+I16+J16,2)</f>
        <v>0</v>
      </c>
      <c r="L16" s="53">
        <f t="shared" ref="L16:L30" si="1">ROUND(E16*F16,2)</f>
        <v>0</v>
      </c>
      <c r="M16" s="53">
        <f t="shared" ref="M16:M30" si="2">ROUND(E16*H16,2)</f>
        <v>0</v>
      </c>
      <c r="N16" s="53">
        <f t="shared" ref="N16:N30" si="3">ROUND(E16*I16,2)</f>
        <v>0</v>
      </c>
      <c r="O16" s="53">
        <f t="shared" ref="O16:O30" si="4">ROUND(E16*J16,2)</f>
        <v>0</v>
      </c>
      <c r="P16" s="53">
        <f t="shared" ref="P16:P30" si="5">M16+N16+O16</f>
        <v>0</v>
      </c>
    </row>
    <row r="17" spans="1:16" ht="36" x14ac:dyDescent="0.2">
      <c r="A17" s="68">
        <v>3</v>
      </c>
      <c r="B17" s="22"/>
      <c r="C17" s="67" t="s">
        <v>293</v>
      </c>
      <c r="D17" s="69" t="s">
        <v>280</v>
      </c>
      <c r="E17" s="70">
        <v>7</v>
      </c>
      <c r="F17" s="53"/>
      <c r="G17" s="53"/>
      <c r="H17" s="53"/>
      <c r="I17" s="53"/>
      <c r="J17" s="53"/>
      <c r="K17" s="53">
        <f t="shared" si="0"/>
        <v>0</v>
      </c>
      <c r="L17" s="53">
        <f t="shared" si="1"/>
        <v>0</v>
      </c>
      <c r="M17" s="53">
        <f t="shared" si="2"/>
        <v>0</v>
      </c>
      <c r="N17" s="53">
        <f t="shared" si="3"/>
        <v>0</v>
      </c>
      <c r="O17" s="53">
        <f t="shared" si="4"/>
        <v>0</v>
      </c>
      <c r="P17" s="53">
        <f t="shared" si="5"/>
        <v>0</v>
      </c>
    </row>
    <row r="18" spans="1:16" ht="36" x14ac:dyDescent="0.2">
      <c r="A18" s="68">
        <v>4</v>
      </c>
      <c r="B18" s="22"/>
      <c r="C18" s="49" t="s">
        <v>281</v>
      </c>
      <c r="D18" s="69" t="s">
        <v>280</v>
      </c>
      <c r="E18" s="70">
        <v>3</v>
      </c>
      <c r="F18" s="53"/>
      <c r="G18" s="53"/>
      <c r="H18" s="53"/>
      <c r="I18" s="53"/>
      <c r="J18" s="53"/>
      <c r="K18" s="53">
        <f t="shared" si="0"/>
        <v>0</v>
      </c>
      <c r="L18" s="53">
        <f t="shared" si="1"/>
        <v>0</v>
      </c>
      <c r="M18" s="53">
        <f t="shared" si="2"/>
        <v>0</v>
      </c>
      <c r="N18" s="53">
        <f t="shared" si="3"/>
        <v>0</v>
      </c>
      <c r="O18" s="53">
        <f t="shared" si="4"/>
        <v>0</v>
      </c>
      <c r="P18" s="53">
        <f t="shared" si="5"/>
        <v>0</v>
      </c>
    </row>
    <row r="19" spans="1:16" x14ac:dyDescent="0.2">
      <c r="A19" s="68">
        <v>5</v>
      </c>
      <c r="B19" s="22"/>
      <c r="C19" s="49" t="s">
        <v>282</v>
      </c>
      <c r="D19" s="69" t="s">
        <v>280</v>
      </c>
      <c r="E19" s="70">
        <v>1</v>
      </c>
      <c r="F19" s="53"/>
      <c r="G19" s="53"/>
      <c r="H19" s="53"/>
      <c r="I19" s="53"/>
      <c r="J19" s="53"/>
      <c r="K19" s="53">
        <f t="shared" si="0"/>
        <v>0</v>
      </c>
      <c r="L19" s="53">
        <f t="shared" si="1"/>
        <v>0</v>
      </c>
      <c r="M19" s="53">
        <f t="shared" si="2"/>
        <v>0</v>
      </c>
      <c r="N19" s="53">
        <f t="shared" si="3"/>
        <v>0</v>
      </c>
      <c r="O19" s="53">
        <f t="shared" si="4"/>
        <v>0</v>
      </c>
      <c r="P19" s="53">
        <f t="shared" si="5"/>
        <v>0</v>
      </c>
    </row>
    <row r="20" spans="1:16" x14ac:dyDescent="0.2">
      <c r="A20" s="68">
        <v>6</v>
      </c>
      <c r="B20" s="22"/>
      <c r="C20" s="21" t="s">
        <v>283</v>
      </c>
      <c r="D20" s="69" t="s">
        <v>280</v>
      </c>
      <c r="E20" s="70">
        <v>6</v>
      </c>
      <c r="F20" s="53"/>
      <c r="G20" s="53"/>
      <c r="H20" s="53"/>
      <c r="I20" s="53"/>
      <c r="J20" s="53"/>
      <c r="K20" s="53">
        <f t="shared" si="0"/>
        <v>0</v>
      </c>
      <c r="L20" s="53">
        <f t="shared" si="1"/>
        <v>0</v>
      </c>
      <c r="M20" s="53">
        <f t="shared" si="2"/>
        <v>0</v>
      </c>
      <c r="N20" s="53">
        <f t="shared" si="3"/>
        <v>0</v>
      </c>
      <c r="O20" s="53">
        <f t="shared" si="4"/>
        <v>0</v>
      </c>
      <c r="P20" s="53">
        <f t="shared" si="5"/>
        <v>0</v>
      </c>
    </row>
    <row r="21" spans="1:16" x14ac:dyDescent="0.2">
      <c r="A21" s="68">
        <v>7</v>
      </c>
      <c r="B21" s="22"/>
      <c r="C21" s="49" t="s">
        <v>284</v>
      </c>
      <c r="D21" s="69" t="s">
        <v>280</v>
      </c>
      <c r="E21" s="70">
        <v>6</v>
      </c>
      <c r="F21" s="53"/>
      <c r="G21" s="53"/>
      <c r="H21" s="53"/>
      <c r="I21" s="53"/>
      <c r="J21" s="53"/>
      <c r="K21" s="53">
        <f t="shared" si="0"/>
        <v>0</v>
      </c>
      <c r="L21" s="53">
        <f t="shared" si="1"/>
        <v>0</v>
      </c>
      <c r="M21" s="53">
        <f t="shared" si="2"/>
        <v>0</v>
      </c>
      <c r="N21" s="53">
        <f t="shared" si="3"/>
        <v>0</v>
      </c>
      <c r="O21" s="53">
        <f t="shared" si="4"/>
        <v>0</v>
      </c>
      <c r="P21" s="53">
        <f t="shared" si="5"/>
        <v>0</v>
      </c>
    </row>
    <row r="22" spans="1:16" x14ac:dyDescent="0.2">
      <c r="A22" s="68">
        <v>8</v>
      </c>
      <c r="B22" s="22"/>
      <c r="C22" s="67" t="s">
        <v>285</v>
      </c>
      <c r="D22" s="69" t="s">
        <v>280</v>
      </c>
      <c r="E22" s="70">
        <v>6</v>
      </c>
      <c r="F22" s="53"/>
      <c r="G22" s="53"/>
      <c r="H22" s="53"/>
      <c r="I22" s="53"/>
      <c r="J22" s="53"/>
      <c r="K22" s="53">
        <f t="shared" si="0"/>
        <v>0</v>
      </c>
      <c r="L22" s="53">
        <f t="shared" si="1"/>
        <v>0</v>
      </c>
      <c r="M22" s="53">
        <f t="shared" si="2"/>
        <v>0</v>
      </c>
      <c r="N22" s="53">
        <f t="shared" si="3"/>
        <v>0</v>
      </c>
      <c r="O22" s="53">
        <f t="shared" si="4"/>
        <v>0</v>
      </c>
      <c r="P22" s="53">
        <f t="shared" si="5"/>
        <v>0</v>
      </c>
    </row>
    <row r="23" spans="1:16" x14ac:dyDescent="0.2">
      <c r="A23" s="68">
        <v>9</v>
      </c>
      <c r="B23" s="22"/>
      <c r="C23" s="49" t="s">
        <v>286</v>
      </c>
      <c r="D23" s="69" t="s">
        <v>280</v>
      </c>
      <c r="E23" s="70">
        <v>6</v>
      </c>
      <c r="F23" s="53"/>
      <c r="G23" s="53"/>
      <c r="H23" s="53"/>
      <c r="I23" s="53"/>
      <c r="J23" s="53"/>
      <c r="K23" s="53">
        <f t="shared" si="0"/>
        <v>0</v>
      </c>
      <c r="L23" s="53">
        <f t="shared" si="1"/>
        <v>0</v>
      </c>
      <c r="M23" s="53">
        <f t="shared" si="2"/>
        <v>0</v>
      </c>
      <c r="N23" s="53">
        <f t="shared" si="3"/>
        <v>0</v>
      </c>
      <c r="O23" s="53">
        <f t="shared" si="4"/>
        <v>0</v>
      </c>
      <c r="P23" s="53">
        <f t="shared" si="5"/>
        <v>0</v>
      </c>
    </row>
    <row r="24" spans="1:16" x14ac:dyDescent="0.2">
      <c r="A24" s="68">
        <v>10</v>
      </c>
      <c r="B24" s="22"/>
      <c r="C24" s="49" t="s">
        <v>287</v>
      </c>
      <c r="D24" s="69" t="s">
        <v>280</v>
      </c>
      <c r="E24" s="70">
        <v>14</v>
      </c>
      <c r="F24" s="53"/>
      <c r="G24" s="53"/>
      <c r="H24" s="53"/>
      <c r="I24" s="53"/>
      <c r="J24" s="53"/>
      <c r="K24" s="53">
        <f t="shared" si="0"/>
        <v>0</v>
      </c>
      <c r="L24" s="53">
        <f t="shared" si="1"/>
        <v>0</v>
      </c>
      <c r="M24" s="53">
        <f t="shared" si="2"/>
        <v>0</v>
      </c>
      <c r="N24" s="53">
        <f t="shared" si="3"/>
        <v>0</v>
      </c>
      <c r="O24" s="53">
        <f t="shared" si="4"/>
        <v>0</v>
      </c>
      <c r="P24" s="53">
        <f t="shared" si="5"/>
        <v>0</v>
      </c>
    </row>
    <row r="25" spans="1:16" x14ac:dyDescent="0.2">
      <c r="A25" s="68">
        <v>11</v>
      </c>
      <c r="B25" s="22"/>
      <c r="C25" s="67" t="s">
        <v>288</v>
      </c>
      <c r="D25" s="69" t="s">
        <v>44</v>
      </c>
      <c r="E25" s="70">
        <v>350</v>
      </c>
      <c r="F25" s="53"/>
      <c r="G25" s="53"/>
      <c r="H25" s="53"/>
      <c r="I25" s="53"/>
      <c r="J25" s="53"/>
      <c r="K25" s="53">
        <f t="shared" si="0"/>
        <v>0</v>
      </c>
      <c r="L25" s="53">
        <f t="shared" si="1"/>
        <v>0</v>
      </c>
      <c r="M25" s="53">
        <f t="shared" si="2"/>
        <v>0</v>
      </c>
      <c r="N25" s="53">
        <f t="shared" si="3"/>
        <v>0</v>
      </c>
      <c r="O25" s="53">
        <f t="shared" si="4"/>
        <v>0</v>
      </c>
      <c r="P25" s="53">
        <f t="shared" si="5"/>
        <v>0</v>
      </c>
    </row>
    <row r="26" spans="1:16" x14ac:dyDescent="0.2">
      <c r="A26" s="68">
        <v>12</v>
      </c>
      <c r="B26" s="22"/>
      <c r="C26" s="49" t="s">
        <v>289</v>
      </c>
      <c r="D26" s="69" t="s">
        <v>44</v>
      </c>
      <c r="E26" s="70">
        <v>350</v>
      </c>
      <c r="F26" s="53"/>
      <c r="G26" s="53"/>
      <c r="H26" s="53"/>
      <c r="I26" s="53"/>
      <c r="J26" s="53"/>
      <c r="K26" s="53">
        <f t="shared" si="0"/>
        <v>0</v>
      </c>
      <c r="L26" s="53">
        <f t="shared" si="1"/>
        <v>0</v>
      </c>
      <c r="M26" s="53">
        <f t="shared" si="2"/>
        <v>0</v>
      </c>
      <c r="N26" s="53">
        <f t="shared" si="3"/>
        <v>0</v>
      </c>
      <c r="O26" s="53">
        <f t="shared" si="4"/>
        <v>0</v>
      </c>
      <c r="P26" s="53">
        <f t="shared" si="5"/>
        <v>0</v>
      </c>
    </row>
    <row r="27" spans="1:16" x14ac:dyDescent="0.2">
      <c r="A27" s="68">
        <v>13</v>
      </c>
      <c r="B27" s="22"/>
      <c r="C27" s="49" t="s">
        <v>290</v>
      </c>
      <c r="D27" s="69" t="s">
        <v>44</v>
      </c>
      <c r="E27" s="70">
        <v>30</v>
      </c>
      <c r="F27" s="53"/>
      <c r="G27" s="53"/>
      <c r="H27" s="53"/>
      <c r="I27" s="53"/>
      <c r="J27" s="53"/>
      <c r="K27" s="53">
        <f t="shared" si="0"/>
        <v>0</v>
      </c>
      <c r="L27" s="53">
        <f t="shared" si="1"/>
        <v>0</v>
      </c>
      <c r="M27" s="53">
        <f t="shared" si="2"/>
        <v>0</v>
      </c>
      <c r="N27" s="53">
        <f t="shared" si="3"/>
        <v>0</v>
      </c>
      <c r="O27" s="53">
        <f t="shared" si="4"/>
        <v>0</v>
      </c>
      <c r="P27" s="53">
        <f t="shared" si="5"/>
        <v>0</v>
      </c>
    </row>
    <row r="28" spans="1:16" ht="24" x14ac:dyDescent="0.2">
      <c r="A28" s="68">
        <v>14</v>
      </c>
      <c r="B28" s="22"/>
      <c r="C28" s="67" t="s">
        <v>291</v>
      </c>
      <c r="D28" s="69" t="s">
        <v>280</v>
      </c>
      <c r="E28" s="70">
        <v>1</v>
      </c>
      <c r="F28" s="53"/>
      <c r="G28" s="53"/>
      <c r="H28" s="53"/>
      <c r="I28" s="53"/>
      <c r="J28" s="53"/>
      <c r="K28" s="53">
        <f t="shared" si="0"/>
        <v>0</v>
      </c>
      <c r="L28" s="53">
        <f t="shared" si="1"/>
        <v>0</v>
      </c>
      <c r="M28" s="53">
        <f t="shared" si="2"/>
        <v>0</v>
      </c>
      <c r="N28" s="53">
        <f t="shared" si="3"/>
        <v>0</v>
      </c>
      <c r="O28" s="53">
        <f t="shared" si="4"/>
        <v>0</v>
      </c>
      <c r="P28" s="53">
        <f t="shared" si="5"/>
        <v>0</v>
      </c>
    </row>
    <row r="29" spans="1:16" ht="24" x14ac:dyDescent="0.2">
      <c r="A29" s="68">
        <v>15</v>
      </c>
      <c r="B29" s="22"/>
      <c r="C29" s="49" t="s">
        <v>292</v>
      </c>
      <c r="D29" s="69" t="s">
        <v>280</v>
      </c>
      <c r="E29" s="70">
        <v>1</v>
      </c>
      <c r="F29" s="53"/>
      <c r="G29" s="53"/>
      <c r="H29" s="53"/>
      <c r="I29" s="53"/>
      <c r="J29" s="53"/>
      <c r="K29" s="53">
        <f t="shared" si="0"/>
        <v>0</v>
      </c>
      <c r="L29" s="53">
        <f t="shared" si="1"/>
        <v>0</v>
      </c>
      <c r="M29" s="53">
        <f t="shared" si="2"/>
        <v>0</v>
      </c>
      <c r="N29" s="53">
        <f t="shared" si="3"/>
        <v>0</v>
      </c>
      <c r="O29" s="53">
        <f t="shared" si="4"/>
        <v>0</v>
      </c>
      <c r="P29" s="53">
        <f t="shared" si="5"/>
        <v>0</v>
      </c>
    </row>
    <row r="30" spans="1:16" x14ac:dyDescent="0.2">
      <c r="A30" s="68">
        <v>16</v>
      </c>
      <c r="B30" s="22"/>
      <c r="C30" s="49" t="s">
        <v>136</v>
      </c>
      <c r="D30" s="69" t="s">
        <v>29</v>
      </c>
      <c r="E30" s="70">
        <v>6</v>
      </c>
      <c r="F30" s="53"/>
      <c r="G30" s="53"/>
      <c r="H30" s="53"/>
      <c r="I30" s="53"/>
      <c r="J30" s="53"/>
      <c r="K30" s="53">
        <f t="shared" si="0"/>
        <v>0</v>
      </c>
      <c r="L30" s="53">
        <f t="shared" si="1"/>
        <v>0</v>
      </c>
      <c r="M30" s="53">
        <f t="shared" si="2"/>
        <v>0</v>
      </c>
      <c r="N30" s="53">
        <f t="shared" si="3"/>
        <v>0</v>
      </c>
      <c r="O30" s="53">
        <f t="shared" si="4"/>
        <v>0</v>
      </c>
      <c r="P30" s="53">
        <f t="shared" si="5"/>
        <v>0</v>
      </c>
    </row>
    <row r="31" spans="1:16" x14ac:dyDescent="0.2">
      <c r="A31" s="22"/>
      <c r="B31" s="87" t="s">
        <v>387</v>
      </c>
      <c r="C31" s="87"/>
      <c r="D31" s="87"/>
      <c r="E31" s="87"/>
      <c r="F31" s="87"/>
      <c r="G31" s="87"/>
      <c r="H31" s="87"/>
      <c r="I31" s="87"/>
      <c r="J31" s="87"/>
      <c r="K31" s="87"/>
      <c r="L31" s="24">
        <f>SUM(L15:L30)</f>
        <v>0</v>
      </c>
      <c r="M31" s="24">
        <f>SUM(M15:M30)</f>
        <v>0</v>
      </c>
      <c r="N31" s="24">
        <f>SUM(N15:N30)</f>
        <v>0</v>
      </c>
      <c r="O31" s="24">
        <f>SUM(O15:O30)</f>
        <v>0</v>
      </c>
      <c r="P31" s="24">
        <f>SUM(P15:P30)</f>
        <v>0</v>
      </c>
    </row>
  </sheetData>
  <mergeCells count="10">
    <mergeCell ref="B31:K31"/>
    <mergeCell ref="A2:P2"/>
    <mergeCell ref="A3:P3"/>
    <mergeCell ref="A13:A14"/>
    <mergeCell ref="B13:B14"/>
    <mergeCell ref="C13:C14"/>
    <mergeCell ref="D13:D14"/>
    <mergeCell ref="E13:E14"/>
    <mergeCell ref="F13:K13"/>
    <mergeCell ref="L13:P13"/>
  </mergeCells>
  <pageMargins left="0.23622047244094491" right="0.23622047244094491" top="0.59" bottom="1.68" header="0.31496062992125984" footer="0.21"/>
  <pageSetup paperSize="9" scale="88"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32"/>
  <sheetViews>
    <sheetView topLeftCell="A19" workbookViewId="0">
      <selection activeCell="B32" sqref="B32:K32"/>
    </sheetView>
  </sheetViews>
  <sheetFormatPr defaultRowHeight="14.25" x14ac:dyDescent="0.2"/>
  <cols>
    <col min="1" max="1" width="3.7109375" style="1" customWidth="1"/>
    <col min="2" max="2" width="5.140625" style="1" bestFit="1" customWidth="1"/>
    <col min="3" max="3" width="39.42578125" style="1" customWidth="1"/>
    <col min="4" max="4" width="9.42578125" style="1" bestFit="1" customWidth="1"/>
    <col min="5" max="5" width="9.5703125" style="1" bestFit="1" customWidth="1"/>
    <col min="6" max="6" width="6.140625" style="1" bestFit="1" customWidth="1"/>
    <col min="7" max="7" width="9.42578125" style="1" bestFit="1" customWidth="1"/>
    <col min="8" max="8" width="6.42578125" style="1" bestFit="1" customWidth="1"/>
    <col min="9" max="9" width="10.42578125" style="1" bestFit="1" customWidth="1"/>
    <col min="10" max="10" width="10" style="1" bestFit="1" customWidth="1"/>
    <col min="11" max="11" width="8.28515625" style="1" customWidth="1"/>
    <col min="12" max="12" width="9.28515625" style="1" bestFit="1" customWidth="1"/>
    <col min="13" max="13" width="7.42578125" style="1" bestFit="1" customWidth="1"/>
    <col min="14" max="14" width="10.7109375" style="1" customWidth="1"/>
    <col min="15" max="15" width="10" style="1" bestFit="1" customWidth="1"/>
    <col min="16" max="16" width="7.42578125" style="1" bestFit="1" customWidth="1"/>
    <col min="17" max="16384" width="9.140625" style="1"/>
  </cols>
  <sheetData>
    <row r="2" spans="1:16" ht="15" x14ac:dyDescent="0.25">
      <c r="A2" s="77" t="s">
        <v>295</v>
      </c>
      <c r="B2" s="77"/>
      <c r="C2" s="77"/>
      <c r="D2" s="77"/>
      <c r="E2" s="77"/>
      <c r="F2" s="77"/>
      <c r="G2" s="77"/>
      <c r="H2" s="77"/>
      <c r="I2" s="77"/>
      <c r="J2" s="77"/>
      <c r="K2" s="77"/>
      <c r="L2" s="77"/>
      <c r="M2" s="77"/>
      <c r="N2" s="77"/>
      <c r="O2" s="77"/>
      <c r="P2" s="77"/>
    </row>
    <row r="3" spans="1:16" ht="15" x14ac:dyDescent="0.25">
      <c r="A3" s="85" t="s">
        <v>296</v>
      </c>
      <c r="B3" s="85"/>
      <c r="C3" s="85"/>
      <c r="D3" s="85"/>
      <c r="E3" s="85"/>
      <c r="F3" s="85"/>
      <c r="G3" s="85"/>
      <c r="H3" s="85"/>
      <c r="I3" s="85"/>
      <c r="J3" s="85"/>
      <c r="K3" s="85"/>
      <c r="L3" s="85"/>
      <c r="M3" s="85"/>
      <c r="N3" s="85"/>
      <c r="O3" s="85"/>
      <c r="P3" s="85"/>
    </row>
    <row r="5" spans="1:16" x14ac:dyDescent="0.2">
      <c r="A5" s="1" t="str">
        <f>Koptāme!A11</f>
        <v>Objekta nosaukums: Viļānu novada pašvaldības administrācijas ēkas jumta pārbūve ar fasādes siltināšanu</v>
      </c>
    </row>
    <row r="6" spans="1:16" x14ac:dyDescent="0.2">
      <c r="A6" s="1" t="str">
        <f>Koptāme!A12</f>
        <v>Būves nosaukums: Viļānu novada pašvaldības administrācijas ēka</v>
      </c>
    </row>
    <row r="7" spans="1:16" x14ac:dyDescent="0.2">
      <c r="A7" s="1" t="str">
        <f>Koptāme!A13</f>
        <v>Objekta adrese: Kultūras laukums 1A, Viļāni, Viļānu novads</v>
      </c>
    </row>
    <row r="8" spans="1:16" x14ac:dyDescent="0.2">
      <c r="A8" s="1" t="str">
        <f>Koptāme!A14</f>
        <v>Pasūtījuma Nr.:</v>
      </c>
    </row>
    <row r="10" spans="1:16" x14ac:dyDescent="0.2">
      <c r="A10" s="1" t="s">
        <v>4</v>
      </c>
    </row>
    <row r="11" spans="1:16" x14ac:dyDescent="0.2">
      <c r="A11" s="2" t="str">
        <f>"Tāmes izmaksas " &amp;P32&amp; " euro"</f>
        <v>Tāmes izmaksas 0 euro</v>
      </c>
      <c r="K11" s="1" t="str">
        <f>Koptāme!A24</f>
        <v>Tāme sastādīta _____.gada ___._____________________</v>
      </c>
    </row>
    <row r="13" spans="1:16" x14ac:dyDescent="0.2">
      <c r="A13" s="86" t="s">
        <v>5</v>
      </c>
      <c r="B13" s="86" t="s">
        <v>6</v>
      </c>
      <c r="C13" s="86" t="s">
        <v>7</v>
      </c>
      <c r="D13" s="86" t="s">
        <v>8</v>
      </c>
      <c r="E13" s="86" t="s">
        <v>9</v>
      </c>
      <c r="F13" s="86" t="s">
        <v>18</v>
      </c>
      <c r="G13" s="86"/>
      <c r="H13" s="86"/>
      <c r="I13" s="86"/>
      <c r="J13" s="86"/>
      <c r="K13" s="86"/>
      <c r="L13" s="86" t="s">
        <v>17</v>
      </c>
      <c r="M13" s="86"/>
      <c r="N13" s="86"/>
      <c r="O13" s="86"/>
      <c r="P13" s="86"/>
    </row>
    <row r="14" spans="1:16" ht="74.25" customHeight="1" x14ac:dyDescent="0.2">
      <c r="A14" s="86"/>
      <c r="B14" s="86"/>
      <c r="C14" s="86"/>
      <c r="D14" s="86"/>
      <c r="E14" s="86"/>
      <c r="F14" s="3" t="s">
        <v>10</v>
      </c>
      <c r="G14" s="3" t="s">
        <v>11</v>
      </c>
      <c r="H14" s="3" t="s">
        <v>12</v>
      </c>
      <c r="I14" s="3" t="s">
        <v>375</v>
      </c>
      <c r="J14" s="3" t="s">
        <v>14</v>
      </c>
      <c r="K14" s="3" t="s">
        <v>15</v>
      </c>
      <c r="L14" s="3" t="s">
        <v>376</v>
      </c>
      <c r="M14" s="3" t="s">
        <v>12</v>
      </c>
      <c r="N14" s="3" t="s">
        <v>375</v>
      </c>
      <c r="O14" s="3" t="s">
        <v>14</v>
      </c>
      <c r="P14" s="3" t="s">
        <v>16</v>
      </c>
    </row>
    <row r="15" spans="1:16" x14ac:dyDescent="0.2">
      <c r="A15" s="68">
        <v>1</v>
      </c>
      <c r="B15" s="22"/>
      <c r="C15" s="65" t="s">
        <v>296</v>
      </c>
      <c r="D15" s="64"/>
      <c r="E15" s="56"/>
      <c r="F15" s="24"/>
      <c r="G15" s="24"/>
      <c r="H15" s="24"/>
      <c r="I15" s="24"/>
      <c r="J15" s="24"/>
      <c r="K15" s="24"/>
      <c r="L15" s="24"/>
      <c r="M15" s="24"/>
      <c r="N15" s="24"/>
      <c r="O15" s="24"/>
      <c r="P15" s="24"/>
    </row>
    <row r="16" spans="1:16" ht="24" x14ac:dyDescent="0.2">
      <c r="A16" s="68">
        <v>2</v>
      </c>
      <c r="B16" s="22"/>
      <c r="C16" s="12" t="s">
        <v>297</v>
      </c>
      <c r="D16" s="64" t="s">
        <v>25</v>
      </c>
      <c r="E16" s="56">
        <v>2</v>
      </c>
      <c r="F16" s="24"/>
      <c r="G16" s="24"/>
      <c r="H16" s="24"/>
      <c r="I16" s="24"/>
      <c r="J16" s="24"/>
      <c r="K16" s="24">
        <f t="shared" ref="K16:K30" si="0">ROUND(H16+I16+J16,2)</f>
        <v>0</v>
      </c>
      <c r="L16" s="24">
        <f t="shared" ref="L16:L30" si="1">ROUND(E16*F16,2)</f>
        <v>0</v>
      </c>
      <c r="M16" s="24">
        <f t="shared" ref="M16:M30" si="2">ROUND(E16*H16,2)</f>
        <v>0</v>
      </c>
      <c r="N16" s="24">
        <f t="shared" ref="N16:N30" si="3">ROUND(E16*I16,2)</f>
        <v>0</v>
      </c>
      <c r="O16" s="24">
        <f t="shared" ref="O16:O30" si="4">ROUND(E16*J16,2)</f>
        <v>0</v>
      </c>
      <c r="P16" s="24">
        <f t="shared" ref="P16:P30" si="5">M16+N16+O16</f>
        <v>0</v>
      </c>
    </row>
    <row r="17" spans="1:16" ht="84" x14ac:dyDescent="0.2">
      <c r="A17" s="68">
        <v>3</v>
      </c>
      <c r="B17" s="22"/>
      <c r="C17" s="12" t="s">
        <v>298</v>
      </c>
      <c r="D17" s="64" t="s">
        <v>44</v>
      </c>
      <c r="E17" s="56">
        <v>33</v>
      </c>
      <c r="F17" s="24"/>
      <c r="G17" s="24"/>
      <c r="H17" s="24"/>
      <c r="I17" s="24"/>
      <c r="J17" s="24"/>
      <c r="K17" s="24">
        <f t="shared" si="0"/>
        <v>0</v>
      </c>
      <c r="L17" s="24">
        <f t="shared" si="1"/>
        <v>0</v>
      </c>
      <c r="M17" s="24">
        <f t="shared" si="2"/>
        <v>0</v>
      </c>
      <c r="N17" s="24">
        <f t="shared" si="3"/>
        <v>0</v>
      </c>
      <c r="O17" s="24">
        <f t="shared" si="4"/>
        <v>0</v>
      </c>
      <c r="P17" s="24">
        <f t="shared" si="5"/>
        <v>0</v>
      </c>
    </row>
    <row r="18" spans="1:16" ht="72" x14ac:dyDescent="0.2">
      <c r="A18" s="68">
        <v>4</v>
      </c>
      <c r="B18" s="22"/>
      <c r="C18" s="12" t="s">
        <v>299</v>
      </c>
      <c r="D18" s="64" t="s">
        <v>29</v>
      </c>
      <c r="E18" s="56">
        <v>1</v>
      </c>
      <c r="F18" s="24"/>
      <c r="G18" s="24"/>
      <c r="H18" s="24"/>
      <c r="I18" s="24"/>
      <c r="J18" s="24"/>
      <c r="K18" s="24">
        <f t="shared" si="0"/>
        <v>0</v>
      </c>
      <c r="L18" s="24">
        <f t="shared" si="1"/>
        <v>0</v>
      </c>
      <c r="M18" s="24">
        <f t="shared" si="2"/>
        <v>0</v>
      </c>
      <c r="N18" s="24">
        <f t="shared" si="3"/>
        <v>0</v>
      </c>
      <c r="O18" s="24">
        <f t="shared" si="4"/>
        <v>0</v>
      </c>
      <c r="P18" s="24">
        <f t="shared" si="5"/>
        <v>0</v>
      </c>
    </row>
    <row r="19" spans="1:16" ht="24" x14ac:dyDescent="0.2">
      <c r="A19" s="68">
        <v>5</v>
      </c>
      <c r="B19" s="22"/>
      <c r="C19" s="12" t="s">
        <v>300</v>
      </c>
      <c r="D19" s="64" t="s">
        <v>29</v>
      </c>
      <c r="E19" s="56">
        <v>1</v>
      </c>
      <c r="F19" s="24"/>
      <c r="G19" s="24"/>
      <c r="H19" s="24"/>
      <c r="I19" s="24"/>
      <c r="J19" s="24"/>
      <c r="K19" s="24">
        <f t="shared" si="0"/>
        <v>0</v>
      </c>
      <c r="L19" s="24">
        <f t="shared" si="1"/>
        <v>0</v>
      </c>
      <c r="M19" s="24">
        <f t="shared" si="2"/>
        <v>0</v>
      </c>
      <c r="N19" s="24">
        <f t="shared" si="3"/>
        <v>0</v>
      </c>
      <c r="O19" s="24">
        <f t="shared" si="4"/>
        <v>0</v>
      </c>
      <c r="P19" s="24">
        <f t="shared" si="5"/>
        <v>0</v>
      </c>
    </row>
    <row r="20" spans="1:16" ht="24" x14ac:dyDescent="0.2">
      <c r="A20" s="68">
        <v>6</v>
      </c>
      <c r="B20" s="22"/>
      <c r="C20" s="12" t="s">
        <v>301</v>
      </c>
      <c r="D20" s="64" t="s">
        <v>44</v>
      </c>
      <c r="E20" s="56">
        <v>33</v>
      </c>
      <c r="F20" s="24"/>
      <c r="G20" s="24"/>
      <c r="H20" s="24"/>
      <c r="I20" s="24"/>
      <c r="J20" s="24"/>
      <c r="K20" s="24">
        <f t="shared" si="0"/>
        <v>0</v>
      </c>
      <c r="L20" s="24">
        <f t="shared" si="1"/>
        <v>0</v>
      </c>
      <c r="M20" s="24">
        <f t="shared" si="2"/>
        <v>0</v>
      </c>
      <c r="N20" s="24">
        <f t="shared" si="3"/>
        <v>0</v>
      </c>
      <c r="O20" s="24">
        <f t="shared" si="4"/>
        <v>0</v>
      </c>
      <c r="P20" s="24">
        <f t="shared" si="5"/>
        <v>0</v>
      </c>
    </row>
    <row r="21" spans="1:16" ht="48" x14ac:dyDescent="0.2">
      <c r="A21" s="68">
        <v>7</v>
      </c>
      <c r="B21" s="22"/>
      <c r="C21" s="12" t="s">
        <v>302</v>
      </c>
      <c r="D21" s="64" t="s">
        <v>44</v>
      </c>
      <c r="E21" s="56">
        <v>15</v>
      </c>
      <c r="F21" s="24"/>
      <c r="G21" s="24"/>
      <c r="H21" s="24"/>
      <c r="I21" s="24"/>
      <c r="J21" s="24"/>
      <c r="K21" s="24">
        <f t="shared" si="0"/>
        <v>0</v>
      </c>
      <c r="L21" s="24">
        <f t="shared" si="1"/>
        <v>0</v>
      </c>
      <c r="M21" s="24">
        <f t="shared" si="2"/>
        <v>0</v>
      </c>
      <c r="N21" s="24">
        <f t="shared" si="3"/>
        <v>0</v>
      </c>
      <c r="O21" s="24">
        <f t="shared" si="4"/>
        <v>0</v>
      </c>
      <c r="P21" s="24">
        <f t="shared" si="5"/>
        <v>0</v>
      </c>
    </row>
    <row r="22" spans="1:16" ht="24" x14ac:dyDescent="0.2">
      <c r="A22" s="68">
        <v>8</v>
      </c>
      <c r="B22" s="22"/>
      <c r="C22" s="12" t="s">
        <v>303</v>
      </c>
      <c r="D22" s="64"/>
      <c r="E22" s="56"/>
      <c r="F22" s="24"/>
      <c r="G22" s="24"/>
      <c r="H22" s="24"/>
      <c r="I22" s="24"/>
      <c r="J22" s="24"/>
      <c r="K22" s="24">
        <f t="shared" si="0"/>
        <v>0</v>
      </c>
      <c r="L22" s="24">
        <f t="shared" si="1"/>
        <v>0</v>
      </c>
      <c r="M22" s="24">
        <f t="shared" si="2"/>
        <v>0</v>
      </c>
      <c r="N22" s="24">
        <f t="shared" si="3"/>
        <v>0</v>
      </c>
      <c r="O22" s="24">
        <f t="shared" si="4"/>
        <v>0</v>
      </c>
      <c r="P22" s="24">
        <f t="shared" si="5"/>
        <v>0</v>
      </c>
    </row>
    <row r="23" spans="1:16" x14ac:dyDescent="0.2">
      <c r="A23" s="68">
        <v>9</v>
      </c>
      <c r="B23" s="22"/>
      <c r="C23" s="17" t="s">
        <v>304</v>
      </c>
      <c r="D23" s="64" t="s">
        <v>305</v>
      </c>
      <c r="E23" s="56">
        <v>1</v>
      </c>
      <c r="F23" s="24"/>
      <c r="G23" s="24"/>
      <c r="H23" s="24"/>
      <c r="I23" s="24"/>
      <c r="J23" s="24"/>
      <c r="K23" s="24">
        <f t="shared" si="0"/>
        <v>0</v>
      </c>
      <c r="L23" s="24">
        <f t="shared" si="1"/>
        <v>0</v>
      </c>
      <c r="M23" s="24">
        <f t="shared" si="2"/>
        <v>0</v>
      </c>
      <c r="N23" s="24">
        <f t="shared" si="3"/>
        <v>0</v>
      </c>
      <c r="O23" s="24">
        <f t="shared" si="4"/>
        <v>0</v>
      </c>
      <c r="P23" s="24">
        <f t="shared" si="5"/>
        <v>0</v>
      </c>
    </row>
    <row r="24" spans="1:16" x14ac:dyDescent="0.2">
      <c r="A24" s="68">
        <v>10</v>
      </c>
      <c r="B24" s="22"/>
      <c r="C24" s="17" t="s">
        <v>306</v>
      </c>
      <c r="D24" s="64" t="s">
        <v>305</v>
      </c>
      <c r="E24" s="56">
        <v>1</v>
      </c>
      <c r="F24" s="24"/>
      <c r="G24" s="24"/>
      <c r="H24" s="24"/>
      <c r="I24" s="24"/>
      <c r="J24" s="24"/>
      <c r="K24" s="24">
        <f t="shared" si="0"/>
        <v>0</v>
      </c>
      <c r="L24" s="24">
        <f t="shared" si="1"/>
        <v>0</v>
      </c>
      <c r="M24" s="24">
        <f t="shared" si="2"/>
        <v>0</v>
      </c>
      <c r="N24" s="24">
        <f t="shared" si="3"/>
        <v>0</v>
      </c>
      <c r="O24" s="24">
        <f t="shared" si="4"/>
        <v>0</v>
      </c>
      <c r="P24" s="24">
        <f t="shared" si="5"/>
        <v>0</v>
      </c>
    </row>
    <row r="25" spans="1:16" x14ac:dyDescent="0.2">
      <c r="A25" s="68">
        <v>11</v>
      </c>
      <c r="B25" s="22"/>
      <c r="C25" s="17" t="s">
        <v>307</v>
      </c>
      <c r="D25" s="64" t="s">
        <v>305</v>
      </c>
      <c r="E25" s="56">
        <v>1</v>
      </c>
      <c r="F25" s="24"/>
      <c r="G25" s="24"/>
      <c r="H25" s="24"/>
      <c r="I25" s="24"/>
      <c r="J25" s="24"/>
      <c r="K25" s="24">
        <f t="shared" si="0"/>
        <v>0</v>
      </c>
      <c r="L25" s="24">
        <f t="shared" si="1"/>
        <v>0</v>
      </c>
      <c r="M25" s="24">
        <f t="shared" si="2"/>
        <v>0</v>
      </c>
      <c r="N25" s="24">
        <f t="shared" si="3"/>
        <v>0</v>
      </c>
      <c r="O25" s="24">
        <f t="shared" si="4"/>
        <v>0</v>
      </c>
      <c r="P25" s="24">
        <f t="shared" si="5"/>
        <v>0</v>
      </c>
    </row>
    <row r="26" spans="1:16" x14ac:dyDescent="0.2">
      <c r="A26" s="68">
        <v>12</v>
      </c>
      <c r="B26" s="22"/>
      <c r="C26" s="17" t="s">
        <v>308</v>
      </c>
      <c r="D26" s="64" t="s">
        <v>44</v>
      </c>
      <c r="E26" s="56">
        <v>3</v>
      </c>
      <c r="F26" s="24"/>
      <c r="G26" s="24"/>
      <c r="H26" s="24"/>
      <c r="I26" s="24"/>
      <c r="J26" s="24"/>
      <c r="K26" s="24">
        <f t="shared" si="0"/>
        <v>0</v>
      </c>
      <c r="L26" s="24">
        <f t="shared" si="1"/>
        <v>0</v>
      </c>
      <c r="M26" s="24">
        <f t="shared" si="2"/>
        <v>0</v>
      </c>
      <c r="N26" s="24">
        <f t="shared" si="3"/>
        <v>0</v>
      </c>
      <c r="O26" s="24">
        <f t="shared" si="4"/>
        <v>0</v>
      </c>
      <c r="P26" s="24">
        <f t="shared" si="5"/>
        <v>0</v>
      </c>
    </row>
    <row r="27" spans="1:16" x14ac:dyDescent="0.2">
      <c r="A27" s="68">
        <v>13</v>
      </c>
      <c r="B27" s="22"/>
      <c r="C27" s="12" t="s">
        <v>309</v>
      </c>
      <c r="D27" s="64" t="s">
        <v>305</v>
      </c>
      <c r="E27" s="56">
        <v>1</v>
      </c>
      <c r="F27" s="24"/>
      <c r="G27" s="24"/>
      <c r="H27" s="24"/>
      <c r="I27" s="24"/>
      <c r="J27" s="24"/>
      <c r="K27" s="24">
        <f t="shared" si="0"/>
        <v>0</v>
      </c>
      <c r="L27" s="24">
        <f t="shared" si="1"/>
        <v>0</v>
      </c>
      <c r="M27" s="24">
        <f t="shared" si="2"/>
        <v>0</v>
      </c>
      <c r="N27" s="24">
        <f t="shared" si="3"/>
        <v>0</v>
      </c>
      <c r="O27" s="24">
        <f t="shared" si="4"/>
        <v>0</v>
      </c>
      <c r="P27" s="24">
        <f t="shared" si="5"/>
        <v>0</v>
      </c>
    </row>
    <row r="28" spans="1:16" ht="24" x14ac:dyDescent="0.2">
      <c r="A28" s="68">
        <v>14</v>
      </c>
      <c r="B28" s="22"/>
      <c r="C28" s="12" t="s">
        <v>310</v>
      </c>
      <c r="D28" s="64" t="s">
        <v>31</v>
      </c>
      <c r="E28" s="56">
        <v>51.3</v>
      </c>
      <c r="F28" s="24"/>
      <c r="G28" s="24"/>
      <c r="H28" s="24"/>
      <c r="I28" s="24"/>
      <c r="J28" s="24"/>
      <c r="K28" s="24">
        <f t="shared" si="0"/>
        <v>0</v>
      </c>
      <c r="L28" s="24">
        <f t="shared" si="1"/>
        <v>0</v>
      </c>
      <c r="M28" s="24">
        <f t="shared" si="2"/>
        <v>0</v>
      </c>
      <c r="N28" s="24">
        <f t="shared" si="3"/>
        <v>0</v>
      </c>
      <c r="O28" s="24">
        <f t="shared" si="4"/>
        <v>0</v>
      </c>
      <c r="P28" s="24">
        <f t="shared" si="5"/>
        <v>0</v>
      </c>
    </row>
    <row r="29" spans="1:16" x14ac:dyDescent="0.2">
      <c r="A29" s="68">
        <v>15</v>
      </c>
      <c r="B29" s="22"/>
      <c r="C29" s="12" t="s">
        <v>311</v>
      </c>
      <c r="D29" s="64" t="s">
        <v>31</v>
      </c>
      <c r="E29" s="56">
        <v>10</v>
      </c>
      <c r="F29" s="24"/>
      <c r="G29" s="24"/>
      <c r="H29" s="24"/>
      <c r="I29" s="24"/>
      <c r="J29" s="24"/>
      <c r="K29" s="24">
        <f t="shared" si="0"/>
        <v>0</v>
      </c>
      <c r="L29" s="24">
        <f t="shared" si="1"/>
        <v>0</v>
      </c>
      <c r="M29" s="24">
        <f t="shared" si="2"/>
        <v>0</v>
      </c>
      <c r="N29" s="24">
        <f t="shared" si="3"/>
        <v>0</v>
      </c>
      <c r="O29" s="24">
        <f t="shared" si="4"/>
        <v>0</v>
      </c>
      <c r="P29" s="24">
        <f t="shared" si="5"/>
        <v>0</v>
      </c>
    </row>
    <row r="30" spans="1:16" x14ac:dyDescent="0.2">
      <c r="A30" s="68">
        <v>16</v>
      </c>
      <c r="B30" s="22"/>
      <c r="C30" s="12" t="s">
        <v>312</v>
      </c>
      <c r="D30" s="64" t="s">
        <v>29</v>
      </c>
      <c r="E30" s="56">
        <v>2</v>
      </c>
      <c r="F30" s="24"/>
      <c r="G30" s="24"/>
      <c r="H30" s="24"/>
      <c r="I30" s="24"/>
      <c r="J30" s="24"/>
      <c r="K30" s="24">
        <f t="shared" si="0"/>
        <v>0</v>
      </c>
      <c r="L30" s="24">
        <f t="shared" si="1"/>
        <v>0</v>
      </c>
      <c r="M30" s="24">
        <f t="shared" si="2"/>
        <v>0</v>
      </c>
      <c r="N30" s="24">
        <f t="shared" si="3"/>
        <v>0</v>
      </c>
      <c r="O30" s="24">
        <f t="shared" si="4"/>
        <v>0</v>
      </c>
      <c r="P30" s="24">
        <f t="shared" si="5"/>
        <v>0</v>
      </c>
    </row>
    <row r="31" spans="1:16" ht="36" x14ac:dyDescent="0.2">
      <c r="A31" s="68">
        <v>17</v>
      </c>
      <c r="B31" s="22"/>
      <c r="C31" s="12" t="s">
        <v>313</v>
      </c>
      <c r="D31" s="64" t="s">
        <v>29</v>
      </c>
      <c r="E31" s="56">
        <v>1</v>
      </c>
      <c r="F31" s="24"/>
      <c r="G31" s="24"/>
      <c r="H31" s="24"/>
      <c r="I31" s="24"/>
      <c r="J31" s="24"/>
      <c r="K31" s="24">
        <f t="shared" ref="K31" si="6">ROUND(H31+I31+J31,2)</f>
        <v>0</v>
      </c>
      <c r="L31" s="24">
        <f t="shared" ref="L31" si="7">ROUND(E31*F31,2)</f>
        <v>0</v>
      </c>
      <c r="M31" s="24">
        <f t="shared" ref="M31" si="8">ROUND(E31*H31,2)</f>
        <v>0</v>
      </c>
      <c r="N31" s="24">
        <f t="shared" ref="N31" si="9">ROUND(E31*I31,2)</f>
        <v>0</v>
      </c>
      <c r="O31" s="24">
        <f t="shared" ref="O31" si="10">ROUND(E31*J31,2)</f>
        <v>0</v>
      </c>
      <c r="P31" s="24">
        <f t="shared" ref="P31" si="11">M31+N31+O31</f>
        <v>0</v>
      </c>
    </row>
    <row r="32" spans="1:16" x14ac:dyDescent="0.2">
      <c r="A32" s="22"/>
      <c r="B32" s="87" t="s">
        <v>386</v>
      </c>
      <c r="C32" s="87"/>
      <c r="D32" s="87"/>
      <c r="E32" s="87"/>
      <c r="F32" s="87"/>
      <c r="G32" s="87"/>
      <c r="H32" s="87"/>
      <c r="I32" s="87"/>
      <c r="J32" s="87"/>
      <c r="K32" s="87"/>
      <c r="L32" s="24">
        <f>SUM(L15:L31)</f>
        <v>0</v>
      </c>
      <c r="M32" s="24">
        <f>SUM(M15:M31)</f>
        <v>0</v>
      </c>
      <c r="N32" s="24">
        <f>SUM(N15:N31)</f>
        <v>0</v>
      </c>
      <c r="O32" s="24">
        <f>SUM(O15:O31)</f>
        <v>0</v>
      </c>
      <c r="P32" s="24">
        <f>SUM(P15:P31)</f>
        <v>0</v>
      </c>
    </row>
  </sheetData>
  <mergeCells count="10">
    <mergeCell ref="B32:K32"/>
    <mergeCell ref="A2:P2"/>
    <mergeCell ref="A3:P3"/>
    <mergeCell ref="A13:A14"/>
    <mergeCell ref="B13:B14"/>
    <mergeCell ref="C13:C14"/>
    <mergeCell ref="D13:D14"/>
    <mergeCell ref="E13:E14"/>
    <mergeCell ref="F13:K13"/>
    <mergeCell ref="L13:P13"/>
  </mergeCells>
  <pageMargins left="0.23622047244094491" right="0.23622047244094491" top="0.74803149606299213" bottom="0.74803149606299213" header="0.31496062992125984" footer="0.31496062992125984"/>
  <pageSetup paperSize="9" scale="8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10</vt:i4>
      </vt:variant>
      <vt:variant>
        <vt:lpstr>Diapazoni ar nosaukumiem</vt:lpstr>
      </vt:variant>
      <vt:variant>
        <vt:i4>17</vt:i4>
      </vt:variant>
    </vt:vector>
  </HeadingPairs>
  <TitlesOfParts>
    <vt:vector size="27" baseType="lpstr">
      <vt:lpstr>Koptāme</vt:lpstr>
      <vt:lpstr>Kopsavilkums</vt:lpstr>
      <vt:lpstr>LK-1</vt:lpstr>
      <vt:lpstr>LK-2</vt:lpstr>
      <vt:lpstr>LK-3</vt:lpstr>
      <vt:lpstr>LK-4</vt:lpstr>
      <vt:lpstr>LK-5</vt:lpstr>
      <vt:lpstr>LK-6</vt:lpstr>
      <vt:lpstr>LK-7</vt:lpstr>
      <vt:lpstr>LK-8</vt:lpstr>
      <vt:lpstr>Kopsavilkums!Drukas_apgabals</vt:lpstr>
      <vt:lpstr>Koptāme!Drukas_apgabals</vt:lpstr>
      <vt:lpstr>'LK-1'!Drukas_apgabals</vt:lpstr>
      <vt:lpstr>'LK-2'!Drukas_apgabals</vt:lpstr>
      <vt:lpstr>'LK-3'!Drukas_apgabals</vt:lpstr>
      <vt:lpstr>'LK-4'!Drukas_apgabals</vt:lpstr>
      <vt:lpstr>'LK-5'!Drukas_apgabals</vt:lpstr>
      <vt:lpstr>'LK-6'!Drukas_apgabals</vt:lpstr>
      <vt:lpstr>'LK-7'!Drukas_apgabals</vt:lpstr>
      <vt:lpstr>'LK-8'!Drukas_apgabals</vt:lpstr>
      <vt:lpstr>'LK-1'!Drukāt_virsrakstus</vt:lpstr>
      <vt:lpstr>'LK-2'!Drukāt_virsrakstus</vt:lpstr>
      <vt:lpstr>'LK-3'!Drukāt_virsrakstus</vt:lpstr>
      <vt:lpstr>'LK-5'!Drukāt_virsrakstus</vt:lpstr>
      <vt:lpstr>'LK-6'!Drukāt_virsrakstus</vt:lpstr>
      <vt:lpstr>'LK-7'!Drukāt_virsrakstus</vt:lpstr>
      <vt:lpstr>'LK-8'!Drukāt_virsrakstus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Vitālijs Petuhovs</dc:creator>
  <cp:lastModifiedBy>User</cp:lastModifiedBy>
  <cp:lastPrinted>2017-12-12T10:25:10Z</cp:lastPrinted>
  <dcterms:created xsi:type="dcterms:W3CDTF">2017-11-16T13:25:13Z</dcterms:created>
  <dcterms:modified xsi:type="dcterms:W3CDTF">2018-01-26T09:34:56Z</dcterms:modified>
</cp:coreProperties>
</file>