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P\Desktop\Guna\Budžets\Budžets 2018.gadam\"/>
    </mc:Choice>
  </mc:AlternateContent>
  <bookViews>
    <workbookView xWindow="0" yWindow="120" windowWidth="19440" windowHeight="11700" firstSheet="1" activeTab="1"/>
  </bookViews>
  <sheets>
    <sheet name="2015" sheetId="2" state="hidden" r:id="rId1"/>
    <sheet name="2018" sheetId="3" r:id="rId2"/>
  </sheets>
  <calcPr calcId="162913"/>
  <fileRecoveryPr autoRecover="0"/>
</workbook>
</file>

<file path=xl/calcChain.xml><?xml version="1.0" encoding="utf-8"?>
<calcChain xmlns="http://schemas.openxmlformats.org/spreadsheetml/2006/main">
  <c r="P78" i="3" l="1"/>
  <c r="P85" i="3"/>
  <c r="P34" i="3" l="1"/>
  <c r="P35" i="3"/>
  <c r="P36" i="3"/>
  <c r="P99" i="3"/>
  <c r="P65" i="3" l="1"/>
  <c r="P24" i="3"/>
  <c r="P25" i="3" l="1"/>
  <c r="P31" i="3"/>
  <c r="P38" i="3" l="1"/>
  <c r="P106" i="3" l="1"/>
  <c r="P90" i="3"/>
  <c r="P63" i="3"/>
  <c r="P64" i="3" l="1"/>
  <c r="P10" i="3" l="1"/>
  <c r="P40" i="3" l="1"/>
  <c r="I112" i="3" l="1"/>
  <c r="J112" i="3"/>
  <c r="I103" i="3"/>
  <c r="J103" i="3"/>
  <c r="I95" i="3"/>
  <c r="J95" i="3"/>
  <c r="I89" i="3"/>
  <c r="J89" i="3"/>
  <c r="I86" i="3"/>
  <c r="J86" i="3"/>
  <c r="I79" i="3"/>
  <c r="J79" i="3"/>
  <c r="I75" i="3"/>
  <c r="J75" i="3"/>
  <c r="I72" i="3"/>
  <c r="J72" i="3"/>
  <c r="O19" i="3"/>
  <c r="O22" i="3"/>
  <c r="O41" i="3"/>
  <c r="O46" i="3"/>
  <c r="O50" i="3"/>
  <c r="O56" i="3"/>
  <c r="O59" i="3"/>
  <c r="O68" i="3"/>
  <c r="I68" i="3"/>
  <c r="J68" i="3"/>
  <c r="J59" i="3"/>
  <c r="I59" i="3"/>
  <c r="I56" i="3"/>
  <c r="J56" i="3"/>
  <c r="J50" i="3"/>
  <c r="I50" i="3"/>
  <c r="I46" i="3"/>
  <c r="J46" i="3"/>
  <c r="I22" i="3"/>
  <c r="J22" i="3"/>
  <c r="I19" i="3"/>
  <c r="J19" i="3"/>
  <c r="I16" i="3"/>
  <c r="J16" i="3"/>
  <c r="I41" i="3"/>
  <c r="J41" i="3"/>
  <c r="P29" i="3"/>
  <c r="P30" i="3"/>
  <c r="P32" i="3"/>
  <c r="P33" i="3"/>
  <c r="P37" i="3"/>
  <c r="P39" i="3"/>
  <c r="P93" i="3" l="1"/>
  <c r="P98" i="3" l="1"/>
  <c r="P111" i="3" l="1"/>
  <c r="C16" i="3"/>
  <c r="D16" i="3"/>
  <c r="E16" i="3"/>
  <c r="F16" i="3"/>
  <c r="G16" i="3"/>
  <c r="H16" i="3"/>
  <c r="K16" i="3"/>
  <c r="L16" i="3"/>
  <c r="M16" i="3"/>
  <c r="N16" i="3"/>
  <c r="C19" i="3"/>
  <c r="D19" i="3"/>
  <c r="E19" i="3"/>
  <c r="F19" i="3"/>
  <c r="G19" i="3"/>
  <c r="H19" i="3"/>
  <c r="K19" i="3"/>
  <c r="L19" i="3"/>
  <c r="M19" i="3"/>
  <c r="N19" i="3"/>
  <c r="P77" i="3" l="1"/>
  <c r="P82" i="3"/>
  <c r="P88" i="3"/>
  <c r="P92" i="3"/>
  <c r="P84" i="3"/>
  <c r="P83" i="3"/>
  <c r="P74" i="3"/>
  <c r="P71" i="3"/>
  <c r="P26" i="3" l="1"/>
  <c r="P27" i="3"/>
  <c r="P28" i="3"/>
  <c r="P23" i="3"/>
  <c r="P108" i="3" l="1"/>
  <c r="P100" i="3" l="1"/>
  <c r="P91" i="3"/>
  <c r="P21" i="3" l="1"/>
  <c r="P11" i="3"/>
  <c r="P12" i="3"/>
  <c r="P13" i="3"/>
  <c r="P14" i="3"/>
  <c r="P15" i="3"/>
  <c r="P9" i="3"/>
  <c r="O112" i="3" l="1"/>
  <c r="N112" i="3"/>
  <c r="M112" i="3"/>
  <c r="L112" i="3"/>
  <c r="K112" i="3"/>
  <c r="H112" i="3"/>
  <c r="G112" i="3"/>
  <c r="F112" i="3"/>
  <c r="E112" i="3"/>
  <c r="D112" i="3"/>
  <c r="C112" i="3"/>
  <c r="P110" i="3"/>
  <c r="P109" i="3"/>
  <c r="P107" i="3"/>
  <c r="O103" i="3"/>
  <c r="N103" i="3"/>
  <c r="M103" i="3"/>
  <c r="L103" i="3"/>
  <c r="K103" i="3"/>
  <c r="H103" i="3"/>
  <c r="G103" i="3"/>
  <c r="F103" i="3"/>
  <c r="E103" i="3"/>
  <c r="D103" i="3"/>
  <c r="C103" i="3"/>
  <c r="P102" i="3"/>
  <c r="P101" i="3"/>
  <c r="P97" i="3"/>
  <c r="P96" i="3"/>
  <c r="O95" i="3"/>
  <c r="N95" i="3"/>
  <c r="M95" i="3"/>
  <c r="L95" i="3"/>
  <c r="K95" i="3"/>
  <c r="H95" i="3"/>
  <c r="G95" i="3"/>
  <c r="F95" i="3"/>
  <c r="E95" i="3"/>
  <c r="D95" i="3"/>
  <c r="C95" i="3"/>
  <c r="P94" i="3"/>
  <c r="O89" i="3"/>
  <c r="N89" i="3"/>
  <c r="M89" i="3"/>
  <c r="L89" i="3"/>
  <c r="K89" i="3"/>
  <c r="H89" i="3"/>
  <c r="G89" i="3"/>
  <c r="F89" i="3"/>
  <c r="E89" i="3"/>
  <c r="D89" i="3"/>
  <c r="C89" i="3"/>
  <c r="P87" i="3"/>
  <c r="O86" i="3"/>
  <c r="N86" i="3"/>
  <c r="M86" i="3"/>
  <c r="L86" i="3"/>
  <c r="K86" i="3"/>
  <c r="H86" i="3"/>
  <c r="G86" i="3"/>
  <c r="F86" i="3"/>
  <c r="E86" i="3"/>
  <c r="D86" i="3"/>
  <c r="C86" i="3"/>
  <c r="P81" i="3"/>
  <c r="P80" i="3"/>
  <c r="O79" i="3"/>
  <c r="N79" i="3"/>
  <c r="M79" i="3"/>
  <c r="L79" i="3"/>
  <c r="K79" i="3"/>
  <c r="H79" i="3"/>
  <c r="G79" i="3"/>
  <c r="F79" i="3"/>
  <c r="E79" i="3"/>
  <c r="D79" i="3"/>
  <c r="C79" i="3"/>
  <c r="P76" i="3"/>
  <c r="O75" i="3"/>
  <c r="N75" i="3"/>
  <c r="M75" i="3"/>
  <c r="L75" i="3"/>
  <c r="K75" i="3"/>
  <c r="H75" i="3"/>
  <c r="G75" i="3"/>
  <c r="F75" i="3"/>
  <c r="E75" i="3"/>
  <c r="D75" i="3"/>
  <c r="C75" i="3"/>
  <c r="P73" i="3"/>
  <c r="O72" i="3"/>
  <c r="N72" i="3"/>
  <c r="M72" i="3"/>
  <c r="L72" i="3"/>
  <c r="K72" i="3"/>
  <c r="H72" i="3"/>
  <c r="G72" i="3"/>
  <c r="F72" i="3"/>
  <c r="E72" i="3"/>
  <c r="D72" i="3"/>
  <c r="C72" i="3"/>
  <c r="P70" i="3"/>
  <c r="N68" i="3"/>
  <c r="M68" i="3"/>
  <c r="L68" i="3"/>
  <c r="K68" i="3"/>
  <c r="H68" i="3"/>
  <c r="G68" i="3"/>
  <c r="F68" i="3"/>
  <c r="E68" i="3"/>
  <c r="D68" i="3"/>
  <c r="C68" i="3"/>
  <c r="P67" i="3"/>
  <c r="P66" i="3"/>
  <c r="P62" i="3"/>
  <c r="P61" i="3"/>
  <c r="P60" i="3"/>
  <c r="N59" i="3"/>
  <c r="M59" i="3"/>
  <c r="L59" i="3"/>
  <c r="K59" i="3"/>
  <c r="H59" i="3"/>
  <c r="G59" i="3"/>
  <c r="F59" i="3"/>
  <c r="E59" i="3"/>
  <c r="D59" i="3"/>
  <c r="C59" i="3"/>
  <c r="P58" i="3"/>
  <c r="P57" i="3"/>
  <c r="N56" i="3"/>
  <c r="M56" i="3"/>
  <c r="L56" i="3"/>
  <c r="K56" i="3"/>
  <c r="H56" i="3"/>
  <c r="G56" i="3"/>
  <c r="F56" i="3"/>
  <c r="E56" i="3"/>
  <c r="D56" i="3"/>
  <c r="C56" i="3"/>
  <c r="P55" i="3"/>
  <c r="P54" i="3"/>
  <c r="P53" i="3"/>
  <c r="P52" i="3"/>
  <c r="N50" i="3"/>
  <c r="M50" i="3"/>
  <c r="L50" i="3"/>
  <c r="K50" i="3"/>
  <c r="H50" i="3"/>
  <c r="G50" i="3"/>
  <c r="F50" i="3"/>
  <c r="E50" i="3"/>
  <c r="D50" i="3"/>
  <c r="C50" i="3"/>
  <c r="P49" i="3"/>
  <c r="P48" i="3"/>
  <c r="N46" i="3"/>
  <c r="M46" i="3"/>
  <c r="L46" i="3"/>
  <c r="K46" i="3"/>
  <c r="H46" i="3"/>
  <c r="G46" i="3"/>
  <c r="F46" i="3"/>
  <c r="E46" i="3"/>
  <c r="D46" i="3"/>
  <c r="C46" i="3"/>
  <c r="P45" i="3"/>
  <c r="P44" i="3"/>
  <c r="P43" i="3"/>
  <c r="N41" i="3"/>
  <c r="M41" i="3"/>
  <c r="L41" i="3"/>
  <c r="K41" i="3"/>
  <c r="H41" i="3"/>
  <c r="G41" i="3"/>
  <c r="F41" i="3"/>
  <c r="E41" i="3"/>
  <c r="D41" i="3"/>
  <c r="C41" i="3"/>
  <c r="Q41" i="3"/>
  <c r="N22" i="3"/>
  <c r="M22" i="3"/>
  <c r="L22" i="3"/>
  <c r="K22" i="3"/>
  <c r="H22" i="3"/>
  <c r="G22" i="3"/>
  <c r="F22" i="3"/>
  <c r="E22" i="3"/>
  <c r="D22" i="3"/>
  <c r="C22" i="3"/>
  <c r="P18" i="3"/>
  <c r="O16" i="3"/>
  <c r="Q112" i="3" l="1"/>
  <c r="P103" i="3"/>
  <c r="P95" i="3"/>
  <c r="P89" i="3"/>
  <c r="P79" i="3"/>
  <c r="P75" i="3"/>
  <c r="Q68" i="3"/>
  <c r="Q59" i="3"/>
  <c r="Q56" i="3"/>
  <c r="Q50" i="3"/>
  <c r="Q22" i="3"/>
  <c r="Q19" i="3"/>
  <c r="P72" i="3"/>
  <c r="P86" i="3"/>
  <c r="Q16" i="3"/>
  <c r="Q46" i="3"/>
  <c r="D104" i="3"/>
  <c r="F104" i="3"/>
  <c r="H104" i="3"/>
  <c r="L104" i="3"/>
  <c r="N104" i="3"/>
  <c r="E104" i="3"/>
  <c r="G104" i="3"/>
  <c r="K104" i="3"/>
  <c r="M104" i="3"/>
  <c r="O104" i="3"/>
  <c r="C104" i="3"/>
  <c r="N9" i="2"/>
  <c r="Q104" i="3" l="1"/>
  <c r="Q117" i="3" s="1"/>
  <c r="D94" i="2"/>
  <c r="E94" i="2"/>
  <c r="F94" i="2"/>
  <c r="G94" i="2"/>
  <c r="H94" i="2"/>
  <c r="I94" i="2"/>
  <c r="J94" i="2"/>
  <c r="K94" i="2"/>
  <c r="L94" i="2"/>
  <c r="M94" i="2"/>
  <c r="D86" i="2"/>
  <c r="E86" i="2"/>
  <c r="F86" i="2"/>
  <c r="G86" i="2"/>
  <c r="H86" i="2"/>
  <c r="I86" i="2"/>
  <c r="J86" i="2"/>
  <c r="K86" i="2"/>
  <c r="L86" i="2"/>
  <c r="M86" i="2"/>
  <c r="D80" i="2"/>
  <c r="E80" i="2"/>
  <c r="F80" i="2"/>
  <c r="G80" i="2"/>
  <c r="H80" i="2"/>
  <c r="I80" i="2"/>
  <c r="J80" i="2"/>
  <c r="K80" i="2"/>
  <c r="L80" i="2"/>
  <c r="M80" i="2"/>
  <c r="D76" i="2"/>
  <c r="E76" i="2"/>
  <c r="F76" i="2"/>
  <c r="G76" i="2"/>
  <c r="H76" i="2"/>
  <c r="I76" i="2"/>
  <c r="J76" i="2"/>
  <c r="K76" i="2"/>
  <c r="L76" i="2"/>
  <c r="M76" i="2"/>
  <c r="D73" i="2"/>
  <c r="E73" i="2"/>
  <c r="F73" i="2"/>
  <c r="G73" i="2"/>
  <c r="H73" i="2"/>
  <c r="I73" i="2"/>
  <c r="J73" i="2"/>
  <c r="K73" i="2"/>
  <c r="L73" i="2"/>
  <c r="M73" i="2"/>
  <c r="D66" i="2"/>
  <c r="E66" i="2"/>
  <c r="F66" i="2"/>
  <c r="G66" i="2"/>
  <c r="H66" i="2"/>
  <c r="I66" i="2"/>
  <c r="J66" i="2"/>
  <c r="K66" i="2"/>
  <c r="L66" i="2"/>
  <c r="M66" i="2"/>
  <c r="D62" i="2"/>
  <c r="E62" i="2"/>
  <c r="F62" i="2"/>
  <c r="G62" i="2"/>
  <c r="H62" i="2"/>
  <c r="I62" i="2"/>
  <c r="J62" i="2"/>
  <c r="K62" i="2"/>
  <c r="L62" i="2"/>
  <c r="M62" i="2"/>
  <c r="D59" i="2"/>
  <c r="E59" i="2"/>
  <c r="F59" i="2"/>
  <c r="G59" i="2"/>
  <c r="H59" i="2"/>
  <c r="I59" i="2"/>
  <c r="J59" i="2"/>
  <c r="K59" i="2"/>
  <c r="L59" i="2"/>
  <c r="M59" i="2"/>
  <c r="K87" i="2" l="1"/>
  <c r="G87" i="2"/>
  <c r="L87" i="2"/>
  <c r="J87" i="2"/>
  <c r="D87" i="2"/>
  <c r="M87" i="2"/>
  <c r="I87" i="2"/>
  <c r="E87" i="2"/>
  <c r="F87" i="2"/>
  <c r="H87" i="2"/>
  <c r="N23" i="2"/>
  <c r="N28" i="2" l="1"/>
  <c r="N78" i="2" l="1"/>
  <c r="C94" i="2"/>
  <c r="O94" i="2" s="1"/>
  <c r="N93" i="2"/>
  <c r="N92" i="2"/>
  <c r="N91" i="2"/>
  <c r="N90" i="2"/>
  <c r="N89" i="2"/>
  <c r="C86" i="2"/>
  <c r="N85" i="2"/>
  <c r="N84" i="2"/>
  <c r="N83" i="2"/>
  <c r="N82" i="2"/>
  <c r="N81" i="2"/>
  <c r="C80" i="2"/>
  <c r="N80" i="2" s="1"/>
  <c r="N79" i="2"/>
  <c r="N77" i="2"/>
  <c r="C76" i="2"/>
  <c r="N76" i="2" s="1"/>
  <c r="N75" i="2"/>
  <c r="N74" i="2"/>
  <c r="C73" i="2"/>
  <c r="N73" i="2" s="1"/>
  <c r="N72" i="2"/>
  <c r="N71" i="2"/>
  <c r="N70" i="2"/>
  <c r="N69" i="2"/>
  <c r="N68" i="2"/>
  <c r="N67" i="2"/>
  <c r="C66" i="2"/>
  <c r="N66" i="2" s="1"/>
  <c r="N65" i="2"/>
  <c r="N64" i="2"/>
  <c r="N63" i="2"/>
  <c r="C62" i="2"/>
  <c r="N62" i="2" s="1"/>
  <c r="N61" i="2"/>
  <c r="N60" i="2"/>
  <c r="C59" i="2"/>
  <c r="N59" i="2" s="1"/>
  <c r="N58" i="2"/>
  <c r="N57" i="2"/>
  <c r="L55" i="2"/>
  <c r="K55" i="2"/>
  <c r="J55" i="2"/>
  <c r="I55" i="2"/>
  <c r="H55" i="2"/>
  <c r="G55" i="2"/>
  <c r="F55" i="2"/>
  <c r="E55" i="2"/>
  <c r="D55" i="2"/>
  <c r="C55" i="2"/>
  <c r="N54" i="2"/>
  <c r="N53" i="2"/>
  <c r="N52" i="2"/>
  <c r="N51" i="2"/>
  <c r="N50" i="2"/>
  <c r="N49" i="2"/>
  <c r="L48" i="2"/>
  <c r="K48" i="2"/>
  <c r="J48" i="2"/>
  <c r="I48" i="2"/>
  <c r="H48" i="2"/>
  <c r="G48" i="2"/>
  <c r="F48" i="2"/>
  <c r="E48" i="2"/>
  <c r="D48" i="2"/>
  <c r="C48" i="2"/>
  <c r="N47" i="2"/>
  <c r="N46" i="2"/>
  <c r="L45" i="2"/>
  <c r="K45" i="2"/>
  <c r="J45" i="2"/>
  <c r="I45" i="2"/>
  <c r="H45" i="2"/>
  <c r="G45" i="2"/>
  <c r="F45" i="2"/>
  <c r="E45" i="2"/>
  <c r="D45" i="2"/>
  <c r="C45" i="2"/>
  <c r="N44" i="2"/>
  <c r="N43" i="2"/>
  <c r="N42" i="2"/>
  <c r="N41" i="2"/>
  <c r="L39" i="2"/>
  <c r="K39" i="2"/>
  <c r="J39" i="2"/>
  <c r="I39" i="2"/>
  <c r="H39" i="2"/>
  <c r="G39" i="2"/>
  <c r="F39" i="2"/>
  <c r="E39" i="2"/>
  <c r="D39" i="2"/>
  <c r="C39" i="2"/>
  <c r="O39" i="2" s="1"/>
  <c r="N38" i="2"/>
  <c r="N37" i="2"/>
  <c r="L35" i="2"/>
  <c r="K35" i="2"/>
  <c r="J35" i="2"/>
  <c r="I35" i="2"/>
  <c r="H35" i="2"/>
  <c r="G35" i="2"/>
  <c r="F35" i="2"/>
  <c r="E35" i="2"/>
  <c r="D35" i="2"/>
  <c r="C35" i="2"/>
  <c r="N34" i="2"/>
  <c r="N33" i="2"/>
  <c r="N32" i="2"/>
  <c r="L30" i="2"/>
  <c r="K30" i="2"/>
  <c r="J30" i="2"/>
  <c r="I30" i="2"/>
  <c r="H30" i="2"/>
  <c r="G30" i="2"/>
  <c r="F30" i="2"/>
  <c r="E30" i="2"/>
  <c r="D30" i="2"/>
  <c r="C30" i="2"/>
  <c r="N29" i="2"/>
  <c r="N27" i="2"/>
  <c r="N26" i="2"/>
  <c r="N25" i="2"/>
  <c r="N24" i="2"/>
  <c r="N22" i="2"/>
  <c r="N21" i="2"/>
  <c r="O30" i="2" s="1"/>
  <c r="L20" i="2"/>
  <c r="K20" i="2"/>
  <c r="J20" i="2"/>
  <c r="I20" i="2"/>
  <c r="H20" i="2"/>
  <c r="G20" i="2"/>
  <c r="F20" i="2"/>
  <c r="E20" i="2"/>
  <c r="D20" i="2"/>
  <c r="C20" i="2"/>
  <c r="N19" i="2"/>
  <c r="L17" i="2"/>
  <c r="K17" i="2"/>
  <c r="J17" i="2"/>
  <c r="I17" i="2"/>
  <c r="H17" i="2"/>
  <c r="G17" i="2"/>
  <c r="F17" i="2"/>
  <c r="E17" i="2"/>
  <c r="D17" i="2"/>
  <c r="C17" i="2"/>
  <c r="N16" i="2"/>
  <c r="M14" i="2"/>
  <c r="L14" i="2"/>
  <c r="K14" i="2"/>
  <c r="J14" i="2"/>
  <c r="I14" i="2"/>
  <c r="H14" i="2"/>
  <c r="G14" i="2"/>
  <c r="F14" i="2"/>
  <c r="E14" i="2"/>
  <c r="D14" i="2"/>
  <c r="C14" i="2"/>
  <c r="N13" i="2"/>
  <c r="N12" i="2"/>
  <c r="N11" i="2"/>
  <c r="O14" i="2" s="1"/>
  <c r="N10" i="2"/>
  <c r="O45" i="2" l="1"/>
  <c r="O55" i="2"/>
  <c r="O20" i="2"/>
  <c r="O48" i="2"/>
  <c r="O17" i="2"/>
  <c r="O35" i="2"/>
  <c r="C87" i="2"/>
  <c r="N86" i="2"/>
  <c r="O87" i="2" l="1"/>
  <c r="O98" i="2" s="1"/>
</calcChain>
</file>

<file path=xl/sharedStrings.xml><?xml version="1.0" encoding="utf-8"?>
<sst xmlns="http://schemas.openxmlformats.org/spreadsheetml/2006/main" count="224" uniqueCount="127">
  <si>
    <t>01.000  -  Vispārējie valdības dienesti</t>
  </si>
  <si>
    <t>novada pāsvaldība</t>
  </si>
  <si>
    <t>kopā:</t>
  </si>
  <si>
    <t>iekšēja parāda darījumi</t>
  </si>
  <si>
    <t>Sokolku pārvalde</t>
  </si>
  <si>
    <t>Dekšāres pārvalde</t>
  </si>
  <si>
    <t>novada administr.kom</t>
  </si>
  <si>
    <t>KOPSUMMA:</t>
  </si>
  <si>
    <t>03.000  -  Sabiedriskā kārtība un drošība</t>
  </si>
  <si>
    <t>04.000  -  Ekonomiskā darbība</t>
  </si>
  <si>
    <t>tirgus</t>
  </si>
  <si>
    <t>pr.KN-bibliot.ēkas rekon.</t>
  </si>
  <si>
    <t>pr.ELRI-109</t>
  </si>
  <si>
    <t>pr.algotie sab.darbi</t>
  </si>
  <si>
    <t>pr.Tranzītielas rekonstr.</t>
  </si>
  <si>
    <t>06.000 -  Pašvaldības teritoriju un mājokļu apsaimniekošana</t>
  </si>
  <si>
    <t>labiekartošana</t>
  </si>
  <si>
    <t>ielu apgaismojums-pilsēta</t>
  </si>
  <si>
    <t>07.000 - Veselība</t>
  </si>
  <si>
    <t>Sokolku FVP</t>
  </si>
  <si>
    <t>KOPA VESELĪBA:</t>
  </si>
  <si>
    <t>08.000  -  Atpūta, kultūra un reliģija</t>
  </si>
  <si>
    <t>bibliotēka Radopole</t>
  </si>
  <si>
    <t>bibliotēka Sokolki</t>
  </si>
  <si>
    <t>bibliotēka Viļāni</t>
  </si>
  <si>
    <t>KOPA BIBLIOTĒKAS:</t>
  </si>
  <si>
    <t>muzejs Dekšāres</t>
  </si>
  <si>
    <t>muzejs Viļāni</t>
  </si>
  <si>
    <t>KOPA MUZEJI :</t>
  </si>
  <si>
    <t>kult.centrs Kamenīte</t>
  </si>
  <si>
    <t>klubs Sokolki</t>
  </si>
  <si>
    <t>Viļānu KN</t>
  </si>
  <si>
    <r>
      <t>pārējā citur neklas.k</t>
    </r>
    <r>
      <rPr>
        <sz val="8"/>
        <color rgb="FF000000"/>
        <rFont val="Times New Roman"/>
        <family val="1"/>
        <charset val="186"/>
      </rPr>
      <t>.(25)</t>
    </r>
  </si>
  <si>
    <t>KOPA KULTŪRA :</t>
  </si>
  <si>
    <t>09.000  -  IZGLĪTĪBA</t>
  </si>
  <si>
    <t>mērķdotāc.pedag.(5-6.g.)</t>
  </si>
  <si>
    <t>Viļānu vsk</t>
  </si>
  <si>
    <t>mērķdotācija pedagog.</t>
  </si>
  <si>
    <t>mērķdot.mācību līdz.</t>
  </si>
  <si>
    <t>Dekšāres psk</t>
  </si>
  <si>
    <t>mērķdotācija ped.(5-6)</t>
  </si>
  <si>
    <t>mērķdotācija pedag.</t>
  </si>
  <si>
    <t>mērķdot.interešu izgl.</t>
  </si>
  <si>
    <t>BJC Viļāni</t>
  </si>
  <si>
    <r>
      <t>mērķd.inter. izgl</t>
    </r>
    <r>
      <rPr>
        <sz val="8"/>
        <color rgb="FF000000"/>
        <rFont val="Arial"/>
        <family val="2"/>
        <charset val="186"/>
      </rPr>
      <t>.(85 str)</t>
    </r>
  </si>
  <si>
    <t>sporta skola</t>
  </si>
  <si>
    <t>savstarp.norēķ.(izglīt.)</t>
  </si>
  <si>
    <t>izglīt.pakalpoj. (strv.15)</t>
  </si>
  <si>
    <t>izglīt.pakalpoj. (strv.96)</t>
  </si>
  <si>
    <t>KOPĀ  IZGLĪTĪBA:</t>
  </si>
  <si>
    <t>10.000  -  Sociālā  aizsardzība</t>
  </si>
  <si>
    <t>sociāl.centrs Cerība</t>
  </si>
  <si>
    <t>sociālie pabalsti</t>
  </si>
  <si>
    <t>bāriņtiesa</t>
  </si>
  <si>
    <t>sociāl.dienests Viļāni</t>
  </si>
  <si>
    <t>soc.palidz.(transferti)</t>
  </si>
  <si>
    <t>KOPĀ:</t>
  </si>
  <si>
    <t>pāšv.polic.in,zemessarg</t>
  </si>
  <si>
    <t>pr.ELRI -359</t>
  </si>
  <si>
    <r>
      <t xml:space="preserve">kultūra </t>
    </r>
    <r>
      <rPr>
        <sz val="8"/>
        <color rgb="FF000000"/>
        <rFont val="Times New Roman"/>
        <family val="1"/>
        <charset val="186"/>
      </rPr>
      <t>(mērķd.)(49)</t>
    </r>
  </si>
  <si>
    <t>aizņēmumu atmaksa VK īstermiņa daļa</t>
  </si>
  <si>
    <r>
      <t>Viļānu PII</t>
    </r>
    <r>
      <rPr>
        <sz val="8"/>
        <color indexed="8"/>
        <rFont val="Arial"/>
        <family val="2"/>
        <charset val="186"/>
      </rPr>
      <t xml:space="preserve"> </t>
    </r>
  </si>
  <si>
    <t xml:space="preserve">Radopoles PII </t>
  </si>
  <si>
    <t>Viļānu mūzik.sk.</t>
  </si>
  <si>
    <t>mērķdotācija ped.</t>
  </si>
  <si>
    <t>Viļānu novada pašvaldības  izdevumi pamatbudžeta 2015.g. (eiro)</t>
  </si>
  <si>
    <t>ielu apgaismojums-Radopole</t>
  </si>
  <si>
    <t>Dekšāru &amp; Atspukas FVP</t>
  </si>
  <si>
    <t>bibliotēka Dekšāres</t>
  </si>
  <si>
    <t>kompl.ris.siltumef.Bitīte</t>
  </si>
  <si>
    <t>projekts Ierīko savu hokeja laukumu</t>
  </si>
  <si>
    <t>pr. Mēs esam un būsim</t>
  </si>
  <si>
    <t>sporta skola MD skolotājiem</t>
  </si>
  <si>
    <t>Slimnīca - Ēkas rekonstrukcija par soc.aprūpes centru</t>
  </si>
  <si>
    <t>mērķdotācija ped.(5-6g) valsts fin.</t>
  </si>
  <si>
    <t xml:space="preserve">kompl.ris.siltumef.Viļānu </t>
  </si>
  <si>
    <t>pr.COMENIUS 2011</t>
  </si>
  <si>
    <t>2014. gads</t>
  </si>
  <si>
    <t>Ieguldījums pamatkapitāla palielināšanā</t>
  </si>
  <si>
    <t>kultūra Dekšāres</t>
  </si>
  <si>
    <t>mērķdot. interešu izgl.</t>
  </si>
  <si>
    <t>Pamatkapitāla palielināšana  SIA Viļānu namsaimnieks ūdensaimn.projekts</t>
  </si>
  <si>
    <t>sagatavoja finanšu ekonomiste __________________ Guna Visocka</t>
  </si>
  <si>
    <t>09.02.2015.</t>
  </si>
  <si>
    <t>Pielikums Nr. 2</t>
  </si>
  <si>
    <t>APSTIPRINĀTS</t>
  </si>
  <si>
    <t>Viļānu novada pašvaldības</t>
  </si>
  <si>
    <t>2015.g.__._________ sēdē</t>
  </si>
  <si>
    <r>
      <t xml:space="preserve">(protokols Nr. __ </t>
    </r>
    <r>
      <rPr>
        <sz val="9"/>
        <color theme="1"/>
        <rFont val="Calibri"/>
        <family val="2"/>
        <charset val="186"/>
      </rPr>
      <t>§ __</t>
    </r>
  </si>
  <si>
    <t>KOPĀ  SOCIĀLIE:</t>
  </si>
  <si>
    <t>klientu apkalpošanas centrs</t>
  </si>
  <si>
    <t>MMS pašv.fin.algas</t>
  </si>
  <si>
    <t>aistents - pirmsskola</t>
  </si>
  <si>
    <t>pašvaldību pabalsti</t>
  </si>
  <si>
    <t>Pr. Skolas stadions</t>
  </si>
  <si>
    <t>Pr. Sporta halle</t>
  </si>
  <si>
    <t>interešu izgl. Pašv.fin.</t>
  </si>
  <si>
    <t>Pr. Deinstucionalizācija</t>
  </si>
  <si>
    <t>Pr. Pilsētas stadions</t>
  </si>
  <si>
    <t>ERAF MMS fasāde</t>
  </si>
  <si>
    <t>SAM Latgales programma</t>
  </si>
  <si>
    <t>Pr.Proti un dari</t>
  </si>
  <si>
    <t>novada vēlēšanu komisija</t>
  </si>
  <si>
    <t>novada pašvaldība</t>
  </si>
  <si>
    <t>Pr. Profesionāla sociālā darba attīstība pašvaldībās</t>
  </si>
  <si>
    <t>Viļānu novada pašvaldības  izdevumi pamatbudžeta 2018.g. (eiro)</t>
  </si>
  <si>
    <t>Dziesmu svētki</t>
  </si>
  <si>
    <t>Pr.Viļānu muižas ēka</t>
  </si>
  <si>
    <t>Administrācijas ēkas jumta pārbūve ar fasādes siltināšanu</t>
  </si>
  <si>
    <r>
      <t>Viļānu PII</t>
    </r>
    <r>
      <rPr>
        <sz val="8"/>
        <color indexed="8"/>
        <rFont val="Times New Roman"/>
        <family val="1"/>
        <charset val="186"/>
      </rPr>
      <t xml:space="preserve"> </t>
    </r>
  </si>
  <si>
    <r>
      <t>mērķd.inter. izgl</t>
    </r>
    <r>
      <rPr>
        <sz val="8"/>
        <color rgb="FF000000"/>
        <rFont val="Times New Roman"/>
        <family val="1"/>
        <charset val="186"/>
      </rPr>
      <t>.(85 str)</t>
    </r>
  </si>
  <si>
    <t>Pr. Karjeras atbalsts vispārējās un profesionālās izglītības iestādēs</t>
  </si>
  <si>
    <t>Projekts "Kur bitis, tī mads"</t>
  </si>
  <si>
    <t>Pr. Algotie pagaidu sabiedriskie darbi pašvaldībā</t>
  </si>
  <si>
    <t>Dabas draugu radošais pētniecības centrs "Dadzis"</t>
  </si>
  <si>
    <t>pašv.fin.ped.(3-4)</t>
  </si>
  <si>
    <t xml:space="preserve">izgl.pak. Autotransp.Dekšāres </t>
  </si>
  <si>
    <t>Pr. Atbalsts priekšlaicīgas mācību pārtraukšanas samazināšanai</t>
  </si>
  <si>
    <t>Pr. Kompetenču pieeja mācību saturā</t>
  </si>
  <si>
    <t>Pr. Atbalsts izglītojamo kompetenču attīstībai</t>
  </si>
  <si>
    <t>Pamatkapitāla palielināšana SIA Viļānu  namsaimnieks (digitālo skaitītāju ierīkošana)</t>
  </si>
  <si>
    <t>Pamatkapitāla palielināšana SIA Viļānu slimnīca (apkures katla iegāde)</t>
  </si>
  <si>
    <t>Pamatkapitāla palielināšana  SIA Viļānu namsaimnieks ūdensaimniecīibas attīstība (IP1 VP1 RV1.1 U1.1.2.)</t>
  </si>
  <si>
    <t>Projekts LLI-402 RISK FREE</t>
  </si>
  <si>
    <t xml:space="preserve">Pr. Esi aktīvs un vesels IP1,VP1,RV1.4,U1.4.1. </t>
  </si>
  <si>
    <t>2018.g.25.janvāra sēdē</t>
  </si>
  <si>
    <t>(protokols Nr. 1 §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</si>
</sst>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8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8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Arial"/>
      <family val="2"/>
      <charset val="186"/>
    </font>
    <font>
      <sz val="9"/>
      <name val="Arial"/>
      <family val="2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b/>
      <sz val="9"/>
      <color rgb="FF0070C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9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9" tint="0.7999816888943144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/>
      <right style="thin">
        <color rgb="FF000000"/>
      </right>
      <top style="thin">
        <color indexed="64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Border="0" applyProtection="0"/>
  </cellStyleXfs>
  <cellXfs count="434">
    <xf numFmtId="0" fontId="0" fillId="0" borderId="0" xfId="0"/>
    <xf numFmtId="0" fontId="4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/>
    <xf numFmtId="0" fontId="7" fillId="0" borderId="0" xfId="2" applyFont="1" applyFill="1" applyAlignment="1">
      <alignment horizontal="center"/>
    </xf>
    <xf numFmtId="0" fontId="7" fillId="0" borderId="0" xfId="2" applyFont="1" applyFill="1" applyAlignment="1"/>
    <xf numFmtId="0" fontId="10" fillId="0" borderId="0" xfId="2" applyFont="1" applyFill="1" applyAlignment="1"/>
    <xf numFmtId="0" fontId="12" fillId="0" borderId="0" xfId="2" applyFont="1" applyFill="1" applyAlignment="1">
      <alignment horizontal="center"/>
    </xf>
    <xf numFmtId="0" fontId="3" fillId="0" borderId="1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0" fillId="0" borderId="8" xfId="2" applyFont="1" applyFill="1" applyBorder="1" applyAlignment="1"/>
    <xf numFmtId="3" fontId="10" fillId="0" borderId="11" xfId="2" applyNumberFormat="1" applyFont="1" applyFill="1" applyBorder="1" applyAlignment="1"/>
    <xf numFmtId="0" fontId="10" fillId="0" borderId="11" xfId="2" applyFont="1" applyFill="1" applyBorder="1" applyAlignment="1"/>
    <xf numFmtId="0" fontId="10" fillId="0" borderId="9" xfId="2" applyFont="1" applyFill="1" applyBorder="1" applyAlignment="1"/>
    <xf numFmtId="3" fontId="10" fillId="0" borderId="9" xfId="2" applyNumberFormat="1" applyFont="1" applyFill="1" applyBorder="1" applyAlignment="1"/>
    <xf numFmtId="3" fontId="10" fillId="0" borderId="20" xfId="2" applyNumberFormat="1" applyFont="1" applyFill="1" applyBorder="1" applyAlignment="1"/>
    <xf numFmtId="0" fontId="10" fillId="0" borderId="20" xfId="2" applyFont="1" applyFill="1" applyBorder="1" applyAlignment="1"/>
    <xf numFmtId="0" fontId="10" fillId="0" borderId="15" xfId="2" applyFont="1" applyFill="1" applyBorder="1" applyAlignment="1"/>
    <xf numFmtId="0" fontId="8" fillId="0" borderId="0" xfId="2" applyFont="1" applyFill="1" applyAlignment="1"/>
    <xf numFmtId="0" fontId="14" fillId="0" borderId="0" xfId="2" applyFont="1" applyFill="1" applyAlignment="1"/>
    <xf numFmtId="0" fontId="7" fillId="0" borderId="1" xfId="2" applyFont="1" applyFill="1" applyBorder="1" applyAlignment="1"/>
    <xf numFmtId="3" fontId="10" fillId="0" borderId="24" xfId="2" applyNumberFormat="1" applyFont="1" applyFill="1" applyBorder="1" applyAlignment="1"/>
    <xf numFmtId="0" fontId="10" fillId="0" borderId="25" xfId="2" applyFont="1" applyFill="1" applyBorder="1" applyAlignment="1"/>
    <xf numFmtId="3" fontId="10" fillId="0" borderId="25" xfId="2" applyNumberFormat="1" applyFont="1" applyFill="1" applyBorder="1" applyAlignment="1"/>
    <xf numFmtId="0" fontId="10" fillId="0" borderId="24" xfId="2" applyFont="1" applyFill="1" applyBorder="1" applyAlignment="1"/>
    <xf numFmtId="0" fontId="7" fillId="0" borderId="16" xfId="2" applyFont="1" applyFill="1" applyBorder="1" applyAlignment="1"/>
    <xf numFmtId="0" fontId="3" fillId="0" borderId="5" xfId="2" applyFont="1" applyFill="1" applyBorder="1" applyAlignment="1"/>
    <xf numFmtId="3" fontId="10" fillId="0" borderId="15" xfId="2" applyNumberFormat="1" applyFont="1" applyFill="1" applyBorder="1" applyAlignment="1"/>
    <xf numFmtId="0" fontId="3" fillId="0" borderId="34" xfId="2" applyFont="1" applyFill="1" applyBorder="1" applyAlignment="1"/>
    <xf numFmtId="3" fontId="10" fillId="0" borderId="35" xfId="2" applyNumberFormat="1" applyFont="1" applyFill="1" applyBorder="1" applyAlignment="1"/>
    <xf numFmtId="0" fontId="10" fillId="0" borderId="35" xfId="2" applyFont="1" applyFill="1" applyBorder="1" applyAlignment="1"/>
    <xf numFmtId="0" fontId="10" fillId="0" borderId="33" xfId="2" applyFont="1" applyFill="1" applyBorder="1" applyAlignment="1"/>
    <xf numFmtId="3" fontId="7" fillId="0" borderId="4" xfId="2" applyNumberFormat="1" applyFont="1" applyFill="1" applyBorder="1" applyAlignment="1"/>
    <xf numFmtId="3" fontId="10" fillId="0" borderId="33" xfId="2" applyNumberFormat="1" applyFont="1" applyFill="1" applyBorder="1" applyAlignment="1"/>
    <xf numFmtId="3" fontId="3" fillId="0" borderId="5" xfId="2" applyNumberFormat="1" applyFont="1" applyFill="1" applyBorder="1" applyAlignment="1"/>
    <xf numFmtId="3" fontId="3" fillId="0" borderId="0" xfId="2" applyNumberFormat="1" applyFont="1" applyFill="1" applyAlignment="1"/>
    <xf numFmtId="0" fontId="3" fillId="2" borderId="1" xfId="2" applyFont="1" applyFill="1" applyBorder="1" applyAlignment="1"/>
    <xf numFmtId="3" fontId="8" fillId="2" borderId="1" xfId="2" applyNumberFormat="1" applyFont="1" applyFill="1" applyBorder="1" applyAlignment="1"/>
    <xf numFmtId="0" fontId="3" fillId="0" borderId="44" xfId="2" applyFont="1" applyFill="1" applyBorder="1" applyAlignment="1"/>
    <xf numFmtId="3" fontId="20" fillId="2" borderId="1" xfId="2" applyNumberFormat="1" applyFont="1" applyFill="1" applyBorder="1" applyAlignment="1"/>
    <xf numFmtId="3" fontId="10" fillId="0" borderId="46" xfId="2" applyNumberFormat="1" applyFont="1" applyFill="1" applyBorder="1" applyAlignment="1"/>
    <xf numFmtId="3" fontId="21" fillId="0" borderId="0" xfId="2" applyNumberFormat="1" applyFont="1" applyFill="1" applyAlignment="1"/>
    <xf numFmtId="3" fontId="21" fillId="0" borderId="0" xfId="2" applyNumberFormat="1" applyFont="1" applyFill="1" applyBorder="1" applyAlignment="1"/>
    <xf numFmtId="3" fontId="21" fillId="0" borderId="37" xfId="2" applyNumberFormat="1" applyFont="1" applyFill="1" applyBorder="1" applyAlignment="1"/>
    <xf numFmtId="3" fontId="21" fillId="0" borderId="9" xfId="2" applyNumberFormat="1" applyFont="1" applyFill="1" applyBorder="1" applyAlignment="1"/>
    <xf numFmtId="0" fontId="8" fillId="0" borderId="47" xfId="2" applyFont="1" applyFill="1" applyBorder="1" applyAlignment="1"/>
    <xf numFmtId="0" fontId="16" fillId="0" borderId="47" xfId="2" applyFont="1" applyFill="1" applyBorder="1" applyAlignment="1"/>
    <xf numFmtId="0" fontId="5" fillId="0" borderId="47" xfId="2" applyFont="1" applyFill="1" applyBorder="1" applyAlignment="1"/>
    <xf numFmtId="0" fontId="5" fillId="2" borderId="1" xfId="2" applyFont="1" applyFill="1" applyBorder="1" applyAlignment="1"/>
    <xf numFmtId="3" fontId="19" fillId="3" borderId="17" xfId="2" applyNumberFormat="1" applyFont="1" applyFill="1" applyBorder="1" applyAlignment="1"/>
    <xf numFmtId="3" fontId="19" fillId="3" borderId="5" xfId="2" applyNumberFormat="1" applyFont="1" applyFill="1" applyBorder="1" applyAlignment="1"/>
    <xf numFmtId="3" fontId="19" fillId="3" borderId="6" xfId="2" applyNumberFormat="1" applyFont="1" applyFill="1" applyBorder="1" applyAlignment="1"/>
    <xf numFmtId="3" fontId="19" fillId="3" borderId="18" xfId="2" applyNumberFormat="1" applyFont="1" applyFill="1" applyBorder="1" applyAlignment="1"/>
    <xf numFmtId="0" fontId="19" fillId="3" borderId="6" xfId="2" applyFont="1" applyFill="1" applyBorder="1" applyAlignment="1"/>
    <xf numFmtId="0" fontId="19" fillId="3" borderId="19" xfId="2" applyFont="1" applyFill="1" applyBorder="1" applyAlignment="1"/>
    <xf numFmtId="3" fontId="19" fillId="3" borderId="1" xfId="2" applyNumberFormat="1" applyFont="1" applyFill="1" applyBorder="1" applyAlignment="1"/>
    <xf numFmtId="3" fontId="8" fillId="3" borderId="17" xfId="2" applyNumberFormat="1" applyFont="1" applyFill="1" applyBorder="1" applyAlignment="1"/>
    <xf numFmtId="3" fontId="8" fillId="3" borderId="5" xfId="2" applyNumberFormat="1" applyFont="1" applyFill="1" applyBorder="1" applyAlignment="1"/>
    <xf numFmtId="0" fontId="8" fillId="3" borderId="17" xfId="2" applyFont="1" applyFill="1" applyBorder="1" applyAlignment="1"/>
    <xf numFmtId="0" fontId="8" fillId="3" borderId="5" xfId="2" applyFont="1" applyFill="1" applyBorder="1" applyAlignment="1"/>
    <xf numFmtId="0" fontId="8" fillId="3" borderId="6" xfId="2" applyFont="1" applyFill="1" applyBorder="1" applyAlignment="1"/>
    <xf numFmtId="3" fontId="8" fillId="3" borderId="18" xfId="2" applyNumberFormat="1" applyFont="1" applyFill="1" applyBorder="1" applyAlignment="1"/>
    <xf numFmtId="0" fontId="8" fillId="3" borderId="21" xfId="2" applyFont="1" applyFill="1" applyBorder="1" applyAlignment="1"/>
    <xf numFmtId="3" fontId="8" fillId="3" borderId="16" xfId="2" applyNumberFormat="1" applyFont="1" applyFill="1" applyBorder="1" applyAlignment="1"/>
    <xf numFmtId="3" fontId="8" fillId="3" borderId="22" xfId="2" applyNumberFormat="1" applyFont="1" applyFill="1" applyBorder="1" applyAlignment="1"/>
    <xf numFmtId="3" fontId="8" fillId="3" borderId="1" xfId="2" applyNumberFormat="1" applyFont="1" applyFill="1" applyBorder="1" applyAlignment="1"/>
    <xf numFmtId="0" fontId="8" fillId="3" borderId="1" xfId="2" applyFont="1" applyFill="1" applyBorder="1" applyAlignment="1"/>
    <xf numFmtId="0" fontId="8" fillId="3" borderId="4" xfId="2" applyFont="1" applyFill="1" applyBorder="1" applyAlignment="1"/>
    <xf numFmtId="0" fontId="8" fillId="3" borderId="23" xfId="2" applyFont="1" applyFill="1" applyBorder="1" applyAlignment="1"/>
    <xf numFmtId="0" fontId="8" fillId="3" borderId="16" xfId="2" applyFont="1" applyFill="1" applyBorder="1" applyAlignment="1"/>
    <xf numFmtId="3" fontId="8" fillId="4" borderId="39" xfId="2" applyNumberFormat="1" applyFont="1" applyFill="1" applyBorder="1" applyAlignment="1"/>
    <xf numFmtId="0" fontId="8" fillId="3" borderId="22" xfId="2" applyFont="1" applyFill="1" applyBorder="1" applyAlignment="1"/>
    <xf numFmtId="3" fontId="10" fillId="0" borderId="45" xfId="2" applyNumberFormat="1" applyFont="1" applyFill="1" applyBorder="1" applyAlignment="1"/>
    <xf numFmtId="0" fontId="10" fillId="0" borderId="45" xfId="2" applyFont="1" applyFill="1" applyBorder="1" applyAlignment="1"/>
    <xf numFmtId="0" fontId="10" fillId="0" borderId="36" xfId="2" applyFont="1" applyFill="1" applyBorder="1" applyAlignment="1"/>
    <xf numFmtId="3" fontId="10" fillId="0" borderId="48" xfId="2" applyNumberFormat="1" applyFont="1" applyFill="1" applyBorder="1" applyAlignment="1"/>
    <xf numFmtId="0" fontId="10" fillId="0" borderId="48" xfId="2" applyFont="1" applyFill="1" applyBorder="1" applyAlignment="1"/>
    <xf numFmtId="0" fontId="10" fillId="0" borderId="49" xfId="2" applyFont="1" applyFill="1" applyBorder="1" applyAlignment="1"/>
    <xf numFmtId="3" fontId="21" fillId="0" borderId="50" xfId="2" applyNumberFormat="1" applyFont="1" applyFill="1" applyBorder="1" applyAlignment="1"/>
    <xf numFmtId="0" fontId="10" fillId="0" borderId="51" xfId="2" applyFont="1" applyFill="1" applyBorder="1" applyAlignment="1"/>
    <xf numFmtId="3" fontId="21" fillId="0" borderId="52" xfId="2" applyNumberFormat="1" applyFont="1" applyFill="1" applyBorder="1" applyAlignment="1"/>
    <xf numFmtId="3" fontId="21" fillId="0" borderId="36" xfId="2" applyNumberFormat="1" applyFont="1" applyFill="1" applyBorder="1" applyAlignment="1"/>
    <xf numFmtId="3" fontId="10" fillId="0" borderId="53" xfId="2" applyNumberFormat="1" applyFont="1" applyFill="1" applyBorder="1" applyAlignment="1"/>
    <xf numFmtId="0" fontId="10" fillId="0" borderId="53" xfId="2" applyFont="1" applyFill="1" applyBorder="1" applyAlignment="1"/>
    <xf numFmtId="0" fontId="10" fillId="0" borderId="54" xfId="2" applyFont="1" applyFill="1" applyBorder="1" applyAlignment="1"/>
    <xf numFmtId="3" fontId="10" fillId="0" borderId="54" xfId="2" applyNumberFormat="1" applyFont="1" applyFill="1" applyBorder="1" applyAlignment="1"/>
    <xf numFmtId="3" fontId="10" fillId="0" borderId="56" xfId="2" applyNumberFormat="1" applyFont="1" applyFill="1" applyBorder="1" applyAlignment="1"/>
    <xf numFmtId="0" fontId="10" fillId="0" borderId="56" xfId="2" applyFont="1" applyFill="1" applyBorder="1" applyAlignment="1"/>
    <xf numFmtId="3" fontId="10" fillId="0" borderId="57" xfId="2" applyNumberFormat="1" applyFont="1" applyFill="1" applyBorder="1" applyAlignment="1"/>
    <xf numFmtId="3" fontId="10" fillId="0" borderId="45" xfId="2" applyNumberFormat="1" applyFont="1" applyFill="1" applyBorder="1" applyAlignment="1">
      <alignment horizontal="right"/>
    </xf>
    <xf numFmtId="0" fontId="10" fillId="0" borderId="57" xfId="2" applyFont="1" applyFill="1" applyBorder="1" applyAlignment="1"/>
    <xf numFmtId="3" fontId="8" fillId="3" borderId="40" xfId="2" applyNumberFormat="1" applyFont="1" applyFill="1" applyBorder="1" applyAlignment="1"/>
    <xf numFmtId="3" fontId="8" fillId="3" borderId="39" xfId="2" applyNumberFormat="1" applyFont="1" applyFill="1" applyBorder="1" applyAlignment="1"/>
    <xf numFmtId="0" fontId="8" fillId="3" borderId="40" xfId="2" applyFont="1" applyFill="1" applyBorder="1" applyAlignment="1"/>
    <xf numFmtId="0" fontId="8" fillId="3" borderId="41" xfId="2" applyFont="1" applyFill="1" applyBorder="1" applyAlignment="1"/>
    <xf numFmtId="3" fontId="8" fillId="3" borderId="38" xfId="2" applyNumberFormat="1" applyFont="1" applyFill="1" applyBorder="1" applyAlignment="1"/>
    <xf numFmtId="0" fontId="8" fillId="3" borderId="43" xfId="2" applyFont="1" applyFill="1" applyBorder="1" applyAlignment="1"/>
    <xf numFmtId="0" fontId="8" fillId="3" borderId="38" xfId="2" applyFont="1" applyFill="1" applyBorder="1" applyAlignment="1"/>
    <xf numFmtId="3" fontId="19" fillId="3" borderId="39" xfId="2" applyNumberFormat="1" applyFont="1" applyFill="1" applyBorder="1" applyAlignment="1"/>
    <xf numFmtId="0" fontId="8" fillId="3" borderId="42" xfId="2" applyFont="1" applyFill="1" applyBorder="1" applyAlignment="1"/>
    <xf numFmtId="3" fontId="10" fillId="0" borderId="59" xfId="2" applyNumberFormat="1" applyFont="1" applyFill="1" applyBorder="1" applyAlignment="1"/>
    <xf numFmtId="0" fontId="10" fillId="0" borderId="59" xfId="2" applyFont="1" applyFill="1" applyBorder="1" applyAlignment="1"/>
    <xf numFmtId="0" fontId="10" fillId="0" borderId="60" xfId="2" applyFont="1" applyFill="1" applyBorder="1" applyAlignment="1"/>
    <xf numFmtId="3" fontId="10" fillId="0" borderId="60" xfId="2" applyNumberFormat="1" applyFont="1" applyFill="1" applyBorder="1" applyAlignment="1"/>
    <xf numFmtId="3" fontId="10" fillId="0" borderId="61" xfId="2" applyNumberFormat="1" applyFont="1" applyFill="1" applyBorder="1" applyAlignment="1"/>
    <xf numFmtId="0" fontId="10" fillId="0" borderId="61" xfId="2" applyFont="1" applyFill="1" applyBorder="1" applyAlignment="1"/>
    <xf numFmtId="0" fontId="10" fillId="0" borderId="62" xfId="2" applyFont="1" applyFill="1" applyBorder="1" applyAlignment="1"/>
    <xf numFmtId="3" fontId="10" fillId="0" borderId="36" xfId="2" applyNumberFormat="1" applyFont="1" applyFill="1" applyBorder="1" applyAlignment="1"/>
    <xf numFmtId="3" fontId="23" fillId="0" borderId="14" xfId="2" applyNumberFormat="1" applyFont="1" applyFill="1" applyBorder="1" applyAlignment="1"/>
    <xf numFmtId="0" fontId="23" fillId="0" borderId="14" xfId="2" applyFont="1" applyFill="1" applyBorder="1" applyAlignment="1"/>
    <xf numFmtId="3" fontId="23" fillId="0" borderId="12" xfId="2" applyNumberFormat="1" applyFont="1" applyFill="1" applyBorder="1" applyAlignment="1"/>
    <xf numFmtId="0" fontId="23" fillId="0" borderId="0" xfId="2" applyFont="1" applyFill="1" applyAlignment="1"/>
    <xf numFmtId="3" fontId="23" fillId="0" borderId="11" xfId="2" applyNumberFormat="1" applyFont="1" applyFill="1" applyBorder="1" applyAlignment="1"/>
    <xf numFmtId="3" fontId="23" fillId="0" borderId="0" xfId="2" applyNumberFormat="1" applyFont="1" applyFill="1" applyAlignment="1"/>
    <xf numFmtId="0" fontId="10" fillId="0" borderId="64" xfId="2" applyFont="1" applyFill="1" applyBorder="1" applyAlignment="1"/>
    <xf numFmtId="0" fontId="10" fillId="0" borderId="65" xfId="2" applyFont="1" applyFill="1" applyBorder="1" applyAlignment="1"/>
    <xf numFmtId="0" fontId="10" fillId="0" borderId="66" xfId="2" applyFont="1" applyFill="1" applyBorder="1" applyAlignment="1"/>
    <xf numFmtId="3" fontId="10" fillId="0" borderId="65" xfId="2" applyNumberFormat="1" applyFont="1" applyFill="1" applyBorder="1" applyAlignment="1"/>
    <xf numFmtId="0" fontId="3" fillId="0" borderId="67" xfId="2" applyFont="1" applyFill="1" applyBorder="1" applyAlignment="1"/>
    <xf numFmtId="3" fontId="8" fillId="4" borderId="11" xfId="2" applyNumberFormat="1" applyFont="1" applyFill="1" applyBorder="1" applyAlignment="1"/>
    <xf numFmtId="0" fontId="8" fillId="4" borderId="11" xfId="2" applyFont="1" applyFill="1" applyBorder="1" applyAlignment="1"/>
    <xf numFmtId="0" fontId="8" fillId="4" borderId="9" xfId="2" applyFont="1" applyFill="1" applyBorder="1" applyAlignment="1"/>
    <xf numFmtId="3" fontId="19" fillId="4" borderId="84" xfId="2" applyNumberFormat="1" applyFont="1" applyFill="1" applyBorder="1" applyAlignment="1"/>
    <xf numFmtId="3" fontId="8" fillId="0" borderId="0" xfId="2" applyNumberFormat="1" applyFont="1" applyFill="1" applyBorder="1" applyAlignment="1"/>
    <xf numFmtId="0" fontId="24" fillId="0" borderId="0" xfId="0" applyFont="1"/>
    <xf numFmtId="3" fontId="13" fillId="0" borderId="56" xfId="2" applyNumberFormat="1" applyFont="1" applyFill="1" applyBorder="1" applyAlignment="1">
      <alignment wrapText="1"/>
    </xf>
    <xf numFmtId="0" fontId="13" fillId="0" borderId="56" xfId="2" applyFont="1" applyFill="1" applyBorder="1" applyAlignment="1"/>
    <xf numFmtId="3" fontId="13" fillId="0" borderId="56" xfId="2" applyNumberFormat="1" applyFont="1" applyFill="1" applyBorder="1" applyAlignment="1"/>
    <xf numFmtId="3" fontId="25" fillId="0" borderId="0" xfId="2" applyNumberFormat="1" applyFont="1" applyFill="1" applyBorder="1" applyAlignment="1"/>
    <xf numFmtId="3" fontId="13" fillId="0" borderId="83" xfId="2" applyNumberFormat="1" applyFont="1" applyFill="1" applyBorder="1" applyAlignment="1"/>
    <xf numFmtId="0" fontId="13" fillId="0" borderId="83" xfId="2" applyFont="1" applyFill="1" applyBorder="1" applyAlignment="1"/>
    <xf numFmtId="3" fontId="25" fillId="0" borderId="83" xfId="2" applyNumberFormat="1" applyFont="1" applyFill="1" applyBorder="1" applyAlignment="1"/>
    <xf numFmtId="0" fontId="21" fillId="0" borderId="0" xfId="2" applyFont="1" applyFill="1" applyAlignment="1"/>
    <xf numFmtId="3" fontId="19" fillId="0" borderId="0" xfId="2" applyNumberFormat="1" applyFont="1" applyFill="1" applyBorder="1" applyAlignment="1"/>
    <xf numFmtId="3" fontId="20" fillId="0" borderId="0" xfId="2" applyNumberFormat="1" applyFont="1" applyFill="1" applyBorder="1" applyAlignment="1"/>
    <xf numFmtId="0" fontId="26" fillId="0" borderId="0" xfId="0" applyFont="1"/>
    <xf numFmtId="0" fontId="26" fillId="0" borderId="0" xfId="0" applyFont="1" applyFill="1"/>
    <xf numFmtId="0" fontId="27" fillId="0" borderId="51" xfId="0" applyFont="1" applyBorder="1"/>
    <xf numFmtId="0" fontId="29" fillId="0" borderId="51" xfId="0" applyFont="1" applyBorder="1"/>
    <xf numFmtId="0" fontId="30" fillId="4" borderId="51" xfId="0" applyFont="1" applyFill="1" applyBorder="1"/>
    <xf numFmtId="0" fontId="30" fillId="0" borderId="51" xfId="0" applyFont="1" applyBorder="1"/>
    <xf numFmtId="0" fontId="31" fillId="0" borderId="51" xfId="0" applyFont="1" applyBorder="1"/>
    <xf numFmtId="3" fontId="32" fillId="0" borderId="0" xfId="2" applyNumberFormat="1" applyFont="1" applyFill="1" applyAlignment="1"/>
    <xf numFmtId="3" fontId="32" fillId="0" borderId="36" xfId="2" applyNumberFormat="1" applyFont="1" applyFill="1" applyBorder="1" applyAlignment="1"/>
    <xf numFmtId="0" fontId="30" fillId="0" borderId="51" xfId="0" applyFont="1" applyBorder="1" applyAlignment="1"/>
    <xf numFmtId="0" fontId="16" fillId="0" borderId="0" xfId="2" applyFont="1" applyFill="1" applyBorder="1" applyAlignment="1"/>
    <xf numFmtId="0" fontId="5" fillId="0" borderId="0" xfId="2" applyFont="1" applyFill="1" applyBorder="1" applyAlignment="1"/>
    <xf numFmtId="0" fontId="10" fillId="0" borderId="30" xfId="2" applyFont="1" applyFill="1" applyBorder="1" applyAlignment="1"/>
    <xf numFmtId="3" fontId="10" fillId="0" borderId="30" xfId="2" applyNumberFormat="1" applyFont="1" applyFill="1" applyBorder="1" applyAlignment="1"/>
    <xf numFmtId="0" fontId="9" fillId="0" borderId="33" xfId="2" applyFont="1" applyFill="1" applyBorder="1" applyAlignment="1"/>
    <xf numFmtId="0" fontId="7" fillId="0" borderId="5" xfId="2" applyFont="1" applyFill="1" applyBorder="1" applyAlignment="1"/>
    <xf numFmtId="0" fontId="13" fillId="0" borderId="57" xfId="2" applyFont="1" applyFill="1" applyBorder="1" applyAlignment="1"/>
    <xf numFmtId="0" fontId="5" fillId="0" borderId="0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3" fillId="0" borderId="75" xfId="2" applyFont="1" applyFill="1" applyBorder="1" applyAlignment="1"/>
    <xf numFmtId="3" fontId="10" fillId="0" borderId="9" xfId="2" applyNumberFormat="1" applyFont="1" applyFill="1" applyBorder="1" applyAlignment="1">
      <alignment horizontal="right"/>
    </xf>
    <xf numFmtId="0" fontId="0" fillId="0" borderId="0" xfId="0"/>
    <xf numFmtId="0" fontId="0" fillId="0" borderId="0" xfId="0" applyAlignment="1"/>
    <xf numFmtId="0" fontId="0" fillId="0" borderId="0" xfId="0"/>
    <xf numFmtId="3" fontId="25" fillId="0" borderId="95" xfId="2" applyNumberFormat="1" applyFont="1" applyFill="1" applyBorder="1" applyAlignment="1"/>
    <xf numFmtId="3" fontId="8" fillId="4" borderId="0" xfId="2" applyNumberFormat="1" applyFont="1" applyFill="1" applyBorder="1" applyAlignment="1"/>
    <xf numFmtId="0" fontId="0" fillId="0" borderId="0" xfId="0"/>
    <xf numFmtId="0" fontId="0" fillId="0" borderId="0" xfId="0"/>
    <xf numFmtId="3" fontId="15" fillId="0" borderId="0" xfId="2" applyNumberFormat="1" applyFont="1" applyFill="1" applyBorder="1" applyAlignment="1"/>
    <xf numFmtId="0" fontId="0" fillId="0" borderId="0" xfId="0"/>
    <xf numFmtId="0" fontId="0" fillId="0" borderId="0" xfId="0"/>
    <xf numFmtId="3" fontId="19" fillId="3" borderId="97" xfId="2" applyNumberFormat="1" applyFont="1" applyFill="1" applyBorder="1" applyAlignment="1"/>
    <xf numFmtId="0" fontId="0" fillId="0" borderId="0" xfId="0"/>
    <xf numFmtId="0" fontId="0" fillId="0" borderId="0" xfId="0"/>
    <xf numFmtId="0" fontId="36" fillId="0" borderId="0" xfId="0" applyFont="1"/>
    <xf numFmtId="0" fontId="0" fillId="0" borderId="0" xfId="0"/>
    <xf numFmtId="0" fontId="8" fillId="0" borderId="0" xfId="2" applyFont="1" applyFill="1" applyBorder="1" applyAlignment="1"/>
    <xf numFmtId="0" fontId="37" fillId="0" borderId="0" xfId="2" applyFont="1" applyFill="1" applyAlignment="1"/>
    <xf numFmtId="3" fontId="18" fillId="0" borderId="0" xfId="2" applyNumberFormat="1" applyFont="1" applyFill="1" applyAlignment="1"/>
    <xf numFmtId="0" fontId="18" fillId="0" borderId="0" xfId="2" applyFont="1" applyFill="1" applyAlignment="1"/>
    <xf numFmtId="0" fontId="6" fillId="0" borderId="0" xfId="2" applyFont="1" applyFill="1" applyAlignment="1"/>
    <xf numFmtId="0" fontId="0" fillId="0" borderId="0" xfId="0"/>
    <xf numFmtId="0" fontId="6" fillId="0" borderId="33" xfId="2" applyFont="1" applyFill="1" applyBorder="1" applyAlignment="1"/>
    <xf numFmtId="0" fontId="6" fillId="0" borderId="34" xfId="2" applyFont="1" applyFill="1" applyBorder="1" applyAlignment="1"/>
    <xf numFmtId="0" fontId="15" fillId="0" borderId="57" xfId="2" applyFont="1" applyFill="1" applyBorder="1" applyAlignment="1"/>
    <xf numFmtId="0" fontId="13" fillId="0" borderId="57" xfId="2" applyFont="1" applyFill="1" applyBorder="1" applyAlignment="1"/>
    <xf numFmtId="0" fontId="28" fillId="0" borderId="0" xfId="0" applyFont="1" applyBorder="1" applyAlignment="1"/>
    <xf numFmtId="0" fontId="8" fillId="0" borderId="0" xfId="2" applyFont="1" applyFill="1" applyBorder="1" applyAlignment="1">
      <alignment horizontal="left"/>
    </xf>
    <xf numFmtId="0" fontId="26" fillId="0" borderId="0" xfId="0" applyFont="1" applyAlignment="1"/>
    <xf numFmtId="0" fontId="39" fillId="0" borderId="0" xfId="2" applyFont="1" applyFill="1" applyAlignment="1">
      <alignment horizontal="left"/>
    </xf>
    <xf numFmtId="0" fontId="13" fillId="0" borderId="0" xfId="2" applyFont="1" applyFill="1" applyAlignment="1"/>
    <xf numFmtId="0" fontId="13" fillId="0" borderId="1" xfId="2" applyFont="1" applyFill="1" applyBorder="1" applyAlignment="1"/>
    <xf numFmtId="0" fontId="14" fillId="0" borderId="2" xfId="2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/>
    </xf>
    <xf numFmtId="0" fontId="14" fillId="0" borderId="0" xfId="2" applyFont="1" applyFill="1" applyAlignment="1">
      <alignment horizontal="center"/>
    </xf>
    <xf numFmtId="3" fontId="15" fillId="0" borderId="53" xfId="2" applyNumberFormat="1" applyFont="1" applyFill="1" applyBorder="1" applyAlignment="1"/>
    <xf numFmtId="3" fontId="15" fillId="0" borderId="54" xfId="2" applyNumberFormat="1" applyFont="1" applyFill="1" applyBorder="1" applyAlignment="1"/>
    <xf numFmtId="0" fontId="15" fillId="0" borderId="53" xfId="2" applyFont="1" applyFill="1" applyBorder="1" applyAlignment="1"/>
    <xf numFmtId="3" fontId="15" fillId="0" borderId="59" xfId="2" applyNumberFormat="1" applyFont="1" applyFill="1" applyBorder="1" applyAlignment="1"/>
    <xf numFmtId="3" fontId="15" fillId="0" borderId="60" xfId="2" applyNumberFormat="1" applyFont="1" applyFill="1" applyBorder="1" applyAlignment="1"/>
    <xf numFmtId="0" fontId="15" fillId="0" borderId="59" xfId="2" applyFont="1" applyFill="1" applyBorder="1" applyAlignment="1"/>
    <xf numFmtId="3" fontId="15" fillId="0" borderId="56" xfId="2" applyNumberFormat="1" applyFont="1" applyFill="1" applyBorder="1" applyAlignment="1"/>
    <xf numFmtId="0" fontId="15" fillId="0" borderId="56" xfId="2" applyFont="1" applyFill="1" applyBorder="1" applyAlignment="1"/>
    <xf numFmtId="3" fontId="15" fillId="0" borderId="57" xfId="2" applyNumberFormat="1" applyFont="1" applyFill="1" applyBorder="1" applyAlignment="1"/>
    <xf numFmtId="0" fontId="40" fillId="0" borderId="93" xfId="2" applyFont="1" applyFill="1" applyBorder="1" applyAlignment="1">
      <alignment horizontal="left"/>
    </xf>
    <xf numFmtId="0" fontId="6" fillId="0" borderId="94" xfId="2" applyFont="1" applyFill="1" applyBorder="1" applyAlignment="1">
      <alignment horizontal="left"/>
    </xf>
    <xf numFmtId="3" fontId="15" fillId="0" borderId="11" xfId="2" applyNumberFormat="1" applyFont="1" applyFill="1" applyBorder="1" applyAlignment="1"/>
    <xf numFmtId="0" fontId="15" fillId="0" borderId="11" xfId="2" applyFont="1" applyFill="1" applyBorder="1" applyAlignment="1"/>
    <xf numFmtId="0" fontId="15" fillId="0" borderId="9" xfId="2" applyFont="1" applyFill="1" applyBorder="1" applyAlignment="1"/>
    <xf numFmtId="3" fontId="15" fillId="0" borderId="9" xfId="2" applyNumberFormat="1" applyFont="1" applyFill="1" applyBorder="1" applyAlignment="1"/>
    <xf numFmtId="0" fontId="15" fillId="0" borderId="8" xfId="2" applyFont="1" applyFill="1" applyBorder="1" applyAlignment="1"/>
    <xf numFmtId="0" fontId="15" fillId="0" borderId="98" xfId="2" applyFont="1" applyFill="1" applyBorder="1" applyAlignment="1"/>
    <xf numFmtId="0" fontId="15" fillId="0" borderId="64" xfId="2" applyFont="1" applyFill="1" applyBorder="1" applyAlignment="1"/>
    <xf numFmtId="3" fontId="32" fillId="0" borderId="0" xfId="2" applyNumberFormat="1" applyFont="1" applyFill="1" applyBorder="1" applyAlignment="1"/>
    <xf numFmtId="3" fontId="32" fillId="0" borderId="52" xfId="2" applyNumberFormat="1" applyFont="1" applyFill="1" applyBorder="1" applyAlignment="1"/>
    <xf numFmtId="0" fontId="8" fillId="0" borderId="1" xfId="2" applyFont="1" applyFill="1" applyBorder="1" applyAlignment="1">
      <alignment horizontal="left"/>
    </xf>
    <xf numFmtId="3" fontId="15" fillId="0" borderId="48" xfId="2" applyNumberFormat="1" applyFont="1" applyFill="1" applyBorder="1" applyAlignment="1"/>
    <xf numFmtId="0" fontId="15" fillId="0" borderId="48" xfId="2" applyFont="1" applyFill="1" applyBorder="1" applyAlignment="1"/>
    <xf numFmtId="0" fontId="15" fillId="0" borderId="49" xfId="2" applyFont="1" applyFill="1" applyBorder="1" applyAlignment="1"/>
    <xf numFmtId="0" fontId="15" fillId="0" borderId="51" xfId="2" applyFont="1" applyFill="1" applyBorder="1" applyAlignment="1"/>
    <xf numFmtId="3" fontId="15" fillId="0" borderId="45" xfId="2" applyNumberFormat="1" applyFont="1" applyFill="1" applyBorder="1" applyAlignment="1"/>
    <xf numFmtId="0" fontId="15" fillId="0" borderId="45" xfId="2" applyFont="1" applyFill="1" applyBorder="1" applyAlignment="1"/>
    <xf numFmtId="0" fontId="15" fillId="0" borderId="36" xfId="2" applyFont="1" applyFill="1" applyBorder="1" applyAlignment="1"/>
    <xf numFmtId="3" fontId="32" fillId="0" borderId="50" xfId="2" applyNumberFormat="1" applyFont="1" applyFill="1" applyBorder="1" applyAlignment="1"/>
    <xf numFmtId="0" fontId="15" fillId="0" borderId="54" xfId="2" applyFont="1" applyFill="1" applyBorder="1" applyAlignment="1"/>
    <xf numFmtId="3" fontId="15" fillId="0" borderId="45" xfId="2" applyNumberFormat="1" applyFont="1" applyFill="1" applyBorder="1" applyAlignment="1">
      <alignment horizontal="right"/>
    </xf>
    <xf numFmtId="3" fontId="15" fillId="0" borderId="36" xfId="2" applyNumberFormat="1" applyFont="1" applyFill="1" applyBorder="1" applyAlignment="1"/>
    <xf numFmtId="0" fontId="15" fillId="0" borderId="60" xfId="2" applyFont="1" applyFill="1" applyBorder="1" applyAlignment="1"/>
    <xf numFmtId="3" fontId="15" fillId="0" borderId="61" xfId="2" applyNumberFormat="1" applyFont="1" applyFill="1" applyBorder="1" applyAlignment="1"/>
    <xf numFmtId="0" fontId="15" fillId="0" borderId="61" xfId="2" applyFont="1" applyFill="1" applyBorder="1" applyAlignment="1"/>
    <xf numFmtId="0" fontId="15" fillId="0" borderId="62" xfId="2" applyFont="1" applyFill="1" applyBorder="1" applyAlignment="1"/>
    <xf numFmtId="3" fontId="15" fillId="0" borderId="25" xfId="2" applyNumberFormat="1" applyFont="1" applyFill="1" applyBorder="1" applyAlignment="1"/>
    <xf numFmtId="0" fontId="15" fillId="0" borderId="25" xfId="2" applyFont="1" applyFill="1" applyBorder="1" applyAlignment="1"/>
    <xf numFmtId="0" fontId="15" fillId="0" borderId="24" xfId="2" applyFont="1" applyFill="1" applyBorder="1" applyAlignment="1"/>
    <xf numFmtId="3" fontId="15" fillId="0" borderId="24" xfId="2" applyNumberFormat="1" applyFont="1" applyFill="1" applyBorder="1" applyAlignment="1"/>
    <xf numFmtId="3" fontId="32" fillId="0" borderId="9" xfId="2" applyNumberFormat="1" applyFont="1" applyFill="1" applyBorder="1" applyAlignment="1"/>
    <xf numFmtId="3" fontId="15" fillId="0" borderId="20" xfId="2" applyNumberFormat="1" applyFont="1" applyFill="1" applyBorder="1" applyAlignment="1"/>
    <xf numFmtId="0" fontId="15" fillId="0" borderId="20" xfId="2" applyFont="1" applyFill="1" applyBorder="1" applyAlignment="1"/>
    <xf numFmtId="0" fontId="15" fillId="0" borderId="15" xfId="2" applyFont="1" applyFill="1" applyBorder="1" applyAlignment="1"/>
    <xf numFmtId="0" fontId="25" fillId="0" borderId="0" xfId="2" applyFont="1" applyFill="1" applyAlignment="1"/>
    <xf numFmtId="0" fontId="15" fillId="0" borderId="30" xfId="2" applyFont="1" applyFill="1" applyBorder="1" applyAlignment="1"/>
    <xf numFmtId="3" fontId="15" fillId="0" borderId="30" xfId="2" applyNumberFormat="1" applyFont="1" applyFill="1" applyBorder="1" applyAlignment="1"/>
    <xf numFmtId="0" fontId="19" fillId="0" borderId="0" xfId="2" applyFont="1" applyFill="1" applyAlignment="1"/>
    <xf numFmtId="3" fontId="15" fillId="0" borderId="15" xfId="2" applyNumberFormat="1" applyFont="1" applyFill="1" applyBorder="1" applyAlignment="1"/>
    <xf numFmtId="3" fontId="15" fillId="0" borderId="35" xfId="2" applyNumberFormat="1" applyFont="1" applyFill="1" applyBorder="1" applyAlignment="1"/>
    <xf numFmtId="0" fontId="15" fillId="0" borderId="35" xfId="2" applyFont="1" applyFill="1" applyBorder="1" applyAlignment="1"/>
    <xf numFmtId="0" fontId="15" fillId="0" borderId="33" xfId="2" applyFont="1" applyFill="1" applyBorder="1" applyAlignment="1"/>
    <xf numFmtId="3" fontId="19" fillId="0" borderId="0" xfId="2" applyNumberFormat="1" applyFont="1" applyFill="1" applyAlignment="1"/>
    <xf numFmtId="0" fontId="6" fillId="0" borderId="15" xfId="2" applyFont="1" applyFill="1" applyBorder="1" applyAlignment="1"/>
    <xf numFmtId="0" fontId="6" fillId="0" borderId="96" xfId="2" applyFont="1" applyFill="1" applyBorder="1" applyAlignment="1"/>
    <xf numFmtId="3" fontId="15" fillId="0" borderId="46" xfId="2" applyNumberFormat="1" applyFont="1" applyFill="1" applyBorder="1" applyAlignment="1"/>
    <xf numFmtId="3" fontId="15" fillId="0" borderId="65" xfId="2" applyNumberFormat="1" applyFont="1" applyFill="1" applyBorder="1" applyAlignment="1"/>
    <xf numFmtId="0" fontId="15" fillId="0" borderId="65" xfId="2" applyFont="1" applyFill="1" applyBorder="1" applyAlignment="1"/>
    <xf numFmtId="0" fontId="15" fillId="0" borderId="66" xfId="2" applyFont="1" applyFill="1" applyBorder="1" applyAlignment="1"/>
    <xf numFmtId="0" fontId="14" fillId="0" borderId="16" xfId="2" applyFont="1" applyFill="1" applyBorder="1" applyAlignment="1"/>
    <xf numFmtId="0" fontId="14" fillId="0" borderId="1" xfId="2" applyFont="1" applyFill="1" applyBorder="1" applyAlignment="1"/>
    <xf numFmtId="3" fontId="14" fillId="0" borderId="4" xfId="2" applyNumberFormat="1" applyFont="1" applyFill="1" applyBorder="1" applyAlignment="1"/>
    <xf numFmtId="0" fontId="14" fillId="0" borderId="5" xfId="2" applyFont="1" applyFill="1" applyBorder="1" applyAlignment="1"/>
    <xf numFmtId="0" fontId="13" fillId="0" borderId="5" xfId="2" applyFont="1" applyFill="1" applyBorder="1" applyAlignment="1"/>
    <xf numFmtId="3" fontId="13" fillId="0" borderId="5" xfId="2" applyNumberFormat="1" applyFont="1" applyFill="1" applyBorder="1" applyAlignment="1"/>
    <xf numFmtId="0" fontId="13" fillId="0" borderId="75" xfId="2" applyFont="1" applyFill="1" applyBorder="1" applyAlignment="1"/>
    <xf numFmtId="0" fontId="13" fillId="0" borderId="44" xfId="2" applyFont="1" applyFill="1" applyBorder="1" applyAlignment="1"/>
    <xf numFmtId="0" fontId="13" fillId="0" borderId="34" xfId="2" applyFont="1" applyFill="1" applyBorder="1" applyAlignment="1"/>
    <xf numFmtId="3" fontId="15" fillId="0" borderId="33" xfId="2" applyNumberFormat="1" applyFont="1" applyFill="1" applyBorder="1" applyAlignment="1"/>
    <xf numFmtId="3" fontId="32" fillId="0" borderId="37" xfId="2" applyNumberFormat="1" applyFont="1" applyFill="1" applyBorder="1" applyAlignment="1"/>
    <xf numFmtId="0" fontId="13" fillId="0" borderId="67" xfId="2" applyFont="1" applyFill="1" applyBorder="1" applyAlignment="1"/>
    <xf numFmtId="0" fontId="42" fillId="0" borderId="47" xfId="2" applyFont="1" applyFill="1" applyBorder="1" applyAlignment="1"/>
    <xf numFmtId="0" fontId="38" fillId="0" borderId="0" xfId="0" applyFont="1"/>
    <xf numFmtId="0" fontId="8" fillId="2" borderId="1" xfId="2" applyFont="1" applyFill="1" applyBorder="1" applyAlignment="1"/>
    <xf numFmtId="0" fontId="13" fillId="2" borderId="1" xfId="2" applyFont="1" applyFill="1" applyBorder="1" applyAlignment="1"/>
    <xf numFmtId="0" fontId="0" fillId="0" borderId="0" xfId="0"/>
    <xf numFmtId="0" fontId="28" fillId="0" borderId="0" xfId="0" applyFont="1" applyBorder="1" applyAlignment="1"/>
    <xf numFmtId="0" fontId="0" fillId="0" borderId="0" xfId="0"/>
    <xf numFmtId="0" fontId="28" fillId="0" borderId="0" xfId="0" applyFont="1" applyBorder="1" applyAlignment="1"/>
    <xf numFmtId="3" fontId="13" fillId="0" borderId="51" xfId="2" applyNumberFormat="1" applyFont="1" applyFill="1" applyBorder="1" applyAlignment="1"/>
    <xf numFmtId="0" fontId="13" fillId="0" borderId="51" xfId="2" applyFont="1" applyFill="1" applyBorder="1" applyAlignment="1"/>
    <xf numFmtId="0" fontId="0" fillId="0" borderId="0" xfId="0"/>
    <xf numFmtId="0" fontId="15" fillId="0" borderId="57" xfId="2" applyFont="1" applyFill="1" applyBorder="1" applyAlignment="1"/>
    <xf numFmtId="0" fontId="0" fillId="0" borderId="0" xfId="0"/>
    <xf numFmtId="0" fontId="28" fillId="0" borderId="0" xfId="0" applyFont="1" applyBorder="1" applyAlignment="1"/>
    <xf numFmtId="0" fontId="34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33" fillId="0" borderId="0" xfId="0" applyFont="1"/>
    <xf numFmtId="0" fontId="0" fillId="0" borderId="0" xfId="0"/>
    <xf numFmtId="0" fontId="9" fillId="0" borderId="33" xfId="2" applyFont="1" applyFill="1" applyBorder="1" applyAlignment="1"/>
    <xf numFmtId="0" fontId="9" fillId="0" borderId="34" xfId="2" applyFont="1" applyFill="1" applyBorder="1" applyAlignment="1"/>
    <xf numFmtId="0" fontId="9" fillId="0" borderId="66" xfId="2" applyFont="1" applyFill="1" applyBorder="1" applyAlignment="1"/>
    <xf numFmtId="0" fontId="9" fillId="0" borderId="67" xfId="2" applyFont="1" applyFill="1" applyBorder="1" applyAlignment="1"/>
    <xf numFmtId="0" fontId="11" fillId="0" borderId="12" xfId="2" applyFont="1" applyFill="1" applyBorder="1" applyAlignment="1"/>
    <xf numFmtId="0" fontId="11" fillId="0" borderId="13" xfId="2" applyFont="1" applyFill="1" applyBorder="1" applyAlignment="1"/>
    <xf numFmtId="0" fontId="7" fillId="3" borderId="79" xfId="2" applyFont="1" applyFill="1" applyBorder="1" applyAlignment="1"/>
    <xf numFmtId="0" fontId="7" fillId="3" borderId="80" xfId="2" applyFont="1" applyFill="1" applyBorder="1" applyAlignment="1"/>
    <xf numFmtId="0" fontId="8" fillId="0" borderId="91" xfId="2" applyFont="1" applyFill="1" applyBorder="1" applyAlignment="1"/>
    <xf numFmtId="0" fontId="7" fillId="3" borderId="16" xfId="2" applyFont="1" applyFill="1" applyBorder="1" applyAlignment="1"/>
    <xf numFmtId="0" fontId="7" fillId="3" borderId="92" xfId="2" applyFont="1" applyFill="1" applyBorder="1" applyAlignment="1"/>
    <xf numFmtId="0" fontId="9" fillId="0" borderId="28" xfId="2" applyFont="1" applyFill="1" applyBorder="1" applyAlignment="1"/>
    <xf numFmtId="0" fontId="9" fillId="0" borderId="29" xfId="2" applyFont="1" applyFill="1" applyBorder="1" applyAlignment="1"/>
    <xf numFmtId="0" fontId="9" fillId="0" borderId="31" xfId="2" applyFont="1" applyFill="1" applyBorder="1" applyAlignment="1"/>
    <xf numFmtId="0" fontId="9" fillId="0" borderId="32" xfId="2" applyFont="1" applyFill="1" applyBorder="1" applyAlignment="1"/>
    <xf numFmtId="0" fontId="6" fillId="0" borderId="28" xfId="2" applyFont="1" applyFill="1" applyBorder="1" applyAlignment="1"/>
    <xf numFmtId="0" fontId="6" fillId="0" borderId="29" xfId="2" applyFont="1" applyFill="1" applyBorder="1" applyAlignment="1"/>
    <xf numFmtId="0" fontId="6" fillId="0" borderId="33" xfId="2" applyFont="1" applyFill="1" applyBorder="1" applyAlignment="1"/>
    <xf numFmtId="0" fontId="6" fillId="0" borderId="34" xfId="2" applyFont="1" applyFill="1" applyBorder="1" applyAlignment="1"/>
    <xf numFmtId="0" fontId="9" fillId="0" borderId="69" xfId="2" applyFont="1" applyFill="1" applyBorder="1" applyAlignment="1"/>
    <xf numFmtId="0" fontId="9" fillId="0" borderId="70" xfId="2" applyFont="1" applyFill="1" applyBorder="1" applyAlignment="1"/>
    <xf numFmtId="0" fontId="7" fillId="3" borderId="81" xfId="2" applyFont="1" applyFill="1" applyBorder="1" applyAlignment="1"/>
    <xf numFmtId="0" fontId="7" fillId="3" borderId="82" xfId="2" applyFont="1" applyFill="1" applyBorder="1" applyAlignment="1"/>
    <xf numFmtId="0" fontId="9" fillId="0" borderId="62" xfId="2" applyFont="1" applyFill="1" applyBorder="1" applyAlignment="1"/>
    <xf numFmtId="0" fontId="9" fillId="0" borderId="63" xfId="2" applyFont="1" applyFill="1" applyBorder="1" applyAlignment="1"/>
    <xf numFmtId="0" fontId="9" fillId="0" borderId="57" xfId="2" applyFont="1" applyFill="1" applyBorder="1" applyAlignment="1"/>
    <xf numFmtId="0" fontId="9" fillId="0" borderId="58" xfId="2" applyFont="1" applyFill="1" applyBorder="1" applyAlignment="1"/>
    <xf numFmtId="0" fontId="6" fillId="0" borderId="57" xfId="2" applyFont="1" applyFill="1" applyBorder="1" applyAlignment="1"/>
    <xf numFmtId="0" fontId="6" fillId="0" borderId="58" xfId="2" applyFont="1" applyFill="1" applyBorder="1" applyAlignment="1"/>
    <xf numFmtId="0" fontId="9" fillId="0" borderId="77" xfId="2" applyFont="1" applyFill="1" applyBorder="1" applyAlignment="1"/>
    <xf numFmtId="0" fontId="9" fillId="0" borderId="78" xfId="2" applyFont="1" applyFill="1" applyBorder="1" applyAlignment="1"/>
    <xf numFmtId="0" fontId="7" fillId="0" borderId="18" xfId="2" applyFont="1" applyFill="1" applyBorder="1" applyAlignment="1"/>
    <xf numFmtId="0" fontId="7" fillId="0" borderId="5" xfId="2" applyFont="1" applyFill="1" applyBorder="1" applyAlignment="1"/>
    <xf numFmtId="0" fontId="9" fillId="0" borderId="24" xfId="2" applyFont="1" applyFill="1" applyBorder="1" applyAlignment="1"/>
    <xf numFmtId="0" fontId="9" fillId="0" borderId="27" xfId="2" applyFont="1" applyFill="1" applyBorder="1" applyAlignment="1"/>
    <xf numFmtId="0" fontId="9" fillId="0" borderId="54" xfId="2" applyFont="1" applyFill="1" applyBorder="1" applyAlignment="1"/>
    <xf numFmtId="0" fontId="9" fillId="0" borderId="55" xfId="2" applyFont="1" applyFill="1" applyBorder="1" applyAlignment="1"/>
    <xf numFmtId="0" fontId="7" fillId="3" borderId="26" xfId="2" applyFont="1" applyFill="1" applyBorder="1" applyAlignment="1"/>
    <xf numFmtId="0" fontId="7" fillId="3" borderId="71" xfId="2" applyFont="1" applyFill="1" applyBorder="1" applyAlignment="1"/>
    <xf numFmtId="0" fontId="5" fillId="0" borderId="18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0" fontId="5" fillId="0" borderId="18" xfId="2" applyFont="1" applyFill="1" applyBorder="1" applyAlignment="1"/>
    <xf numFmtId="0" fontId="5" fillId="0" borderId="5" xfId="2" applyFont="1" applyFill="1" applyBorder="1" applyAlignment="1"/>
    <xf numFmtId="0" fontId="5" fillId="0" borderId="7" xfId="2" applyFont="1" applyFill="1" applyBorder="1" applyAlignment="1"/>
    <xf numFmtId="0" fontId="5" fillId="0" borderId="7" xfId="2" applyFont="1" applyFill="1" applyBorder="1" applyAlignment="1">
      <alignment horizontal="left"/>
    </xf>
    <xf numFmtId="0" fontId="15" fillId="0" borderId="57" xfId="2" applyFont="1" applyFill="1" applyBorder="1" applyAlignment="1"/>
    <xf numFmtId="0" fontId="15" fillId="0" borderId="58" xfId="2" applyFont="1" applyFill="1" applyBorder="1" applyAlignment="1"/>
    <xf numFmtId="0" fontId="15" fillId="0" borderId="69" xfId="2" applyFont="1" applyFill="1" applyBorder="1" applyAlignment="1"/>
    <xf numFmtId="0" fontId="15" fillId="0" borderId="70" xfId="2" applyFont="1" applyFill="1" applyBorder="1" applyAlignment="1"/>
    <xf numFmtId="0" fontId="17" fillId="0" borderId="57" xfId="2" applyFont="1" applyFill="1" applyBorder="1" applyAlignment="1"/>
    <xf numFmtId="0" fontId="17" fillId="0" borderId="58" xfId="2" applyFont="1" applyFill="1" applyBorder="1" applyAlignment="1"/>
    <xf numFmtId="0" fontId="28" fillId="0" borderId="89" xfId="0" applyFont="1" applyBorder="1" applyAlignment="1"/>
    <xf numFmtId="0" fontId="28" fillId="0" borderId="90" xfId="0" applyFont="1" applyBorder="1" applyAlignment="1"/>
    <xf numFmtId="0" fontId="18" fillId="0" borderId="57" xfId="2" applyFont="1" applyFill="1" applyBorder="1" applyAlignment="1"/>
    <xf numFmtId="0" fontId="18" fillId="0" borderId="58" xfId="2" applyFont="1" applyFill="1" applyBorder="1" applyAlignment="1"/>
    <xf numFmtId="0" fontId="6" fillId="0" borderId="69" xfId="2" applyFont="1" applyFill="1" applyBorder="1" applyAlignment="1"/>
    <xf numFmtId="0" fontId="6" fillId="0" borderId="70" xfId="2" applyFont="1" applyFill="1" applyBorder="1" applyAlignment="1"/>
    <xf numFmtId="0" fontId="9" fillId="0" borderId="69" xfId="2" applyFont="1" applyFill="1" applyBorder="1" applyAlignment="1">
      <alignment horizontal="left"/>
    </xf>
    <xf numFmtId="0" fontId="9" fillId="0" borderId="70" xfId="2" applyFont="1" applyFill="1" applyBorder="1" applyAlignment="1">
      <alignment horizontal="left"/>
    </xf>
    <xf numFmtId="0" fontId="22" fillId="3" borderId="26" xfId="2" applyFont="1" applyFill="1" applyBorder="1" applyAlignment="1"/>
    <xf numFmtId="0" fontId="22" fillId="3" borderId="71" xfId="2" applyFont="1" applyFill="1" applyBorder="1" applyAlignment="1"/>
    <xf numFmtId="0" fontId="5" fillId="0" borderId="6" xfId="2" applyFont="1" applyFill="1" applyBorder="1" applyAlignment="1"/>
    <xf numFmtId="0" fontId="10" fillId="0" borderId="72" xfId="2" applyFont="1" applyFill="1" applyBorder="1" applyAlignment="1"/>
    <xf numFmtId="0" fontId="10" fillId="0" borderId="73" xfId="2" applyFont="1" applyFill="1" applyBorder="1" applyAlignment="1"/>
    <xf numFmtId="0" fontId="5" fillId="0" borderId="74" xfId="2" applyFont="1" applyFill="1" applyBorder="1" applyAlignment="1"/>
    <xf numFmtId="0" fontId="5" fillId="0" borderId="75" xfId="2" applyFont="1" applyFill="1" applyBorder="1" applyAlignment="1"/>
    <xf numFmtId="0" fontId="5" fillId="0" borderId="76" xfId="2" applyFont="1" applyFill="1" applyBorder="1" applyAlignment="1"/>
    <xf numFmtId="0" fontId="9" fillId="0" borderId="9" xfId="2" applyFont="1" applyFill="1" applyBorder="1" applyAlignment="1"/>
    <xf numFmtId="0" fontId="9" fillId="0" borderId="10" xfId="2" applyFont="1" applyFill="1" applyBorder="1" applyAlignment="1"/>
    <xf numFmtId="0" fontId="7" fillId="3" borderId="12" xfId="2" applyFont="1" applyFill="1" applyBorder="1" applyAlignment="1"/>
    <xf numFmtId="0" fontId="7" fillId="3" borderId="13" xfId="2" applyFont="1" applyFill="1" applyBorder="1" applyAlignment="1"/>
    <xf numFmtId="0" fontId="9" fillId="0" borderId="87" xfId="2" applyFont="1" applyFill="1" applyBorder="1" applyAlignment="1">
      <alignment wrapText="1"/>
    </xf>
    <xf numFmtId="0" fontId="9" fillId="0" borderId="88" xfId="2" applyFont="1" applyFill="1" applyBorder="1" applyAlignment="1">
      <alignment wrapText="1"/>
    </xf>
    <xf numFmtId="0" fontId="9" fillId="0" borderId="85" xfId="2" applyFont="1" applyFill="1" applyBorder="1" applyAlignment="1">
      <alignment wrapText="1"/>
    </xf>
    <xf numFmtId="0" fontId="9" fillId="0" borderId="86" xfId="2" applyFont="1" applyFill="1" applyBorder="1" applyAlignment="1">
      <alignment wrapText="1"/>
    </xf>
    <xf numFmtId="0" fontId="18" fillId="0" borderId="54" xfId="2" applyFont="1" applyFill="1" applyBorder="1" applyAlignment="1"/>
    <xf numFmtId="0" fontId="18" fillId="0" borderId="55" xfId="2" applyFont="1" applyFill="1" applyBorder="1" applyAlignment="1"/>
    <xf numFmtId="0" fontId="9" fillId="0" borderId="57" xfId="2" applyFont="1" applyFill="1" applyBorder="1" applyAlignment="1">
      <alignment horizontal="left"/>
    </xf>
    <xf numFmtId="0" fontId="9" fillId="0" borderId="58" xfId="2" applyFont="1" applyFill="1" applyBorder="1" applyAlignment="1">
      <alignment horizontal="left"/>
    </xf>
    <xf numFmtId="0" fontId="5" fillId="0" borderId="68" xfId="2" applyFont="1" applyFill="1" applyBorder="1" applyAlignment="1">
      <alignment horizontal="center"/>
    </xf>
    <xf numFmtId="0" fontId="13" fillId="0" borderId="57" xfId="2" applyFont="1" applyFill="1" applyBorder="1" applyAlignment="1"/>
    <xf numFmtId="0" fontId="13" fillId="0" borderId="58" xfId="2" applyFont="1" applyFill="1" applyBorder="1" applyAlignment="1"/>
    <xf numFmtId="0" fontId="6" fillId="0" borderId="9" xfId="2" applyFont="1" applyFill="1" applyBorder="1" applyAlignment="1"/>
    <xf numFmtId="0" fontId="6" fillId="0" borderId="10" xfId="2" applyFont="1" applyFill="1" applyBorder="1" applyAlignment="1"/>
    <xf numFmtId="0" fontId="14" fillId="3" borderId="12" xfId="2" applyFont="1" applyFill="1" applyBorder="1" applyAlignment="1"/>
    <xf numFmtId="0" fontId="14" fillId="3" borderId="13" xfId="2" applyFont="1" applyFill="1" applyBorder="1" applyAlignment="1"/>
    <xf numFmtId="0" fontId="15" fillId="0" borderId="87" xfId="2" applyFont="1" applyFill="1" applyBorder="1" applyAlignment="1">
      <alignment horizontal="left" wrapText="1"/>
    </xf>
    <xf numFmtId="0" fontId="15" fillId="0" borderId="88" xfId="2" applyFont="1" applyFill="1" applyBorder="1" applyAlignment="1">
      <alignment horizontal="left" wrapText="1"/>
    </xf>
    <xf numFmtId="0" fontId="6" fillId="0" borderId="85" xfId="2" applyFont="1" applyFill="1" applyBorder="1" applyAlignment="1">
      <alignment wrapText="1"/>
    </xf>
    <xf numFmtId="0" fontId="6" fillId="0" borderId="86" xfId="2" applyFont="1" applyFill="1" applyBorder="1" applyAlignment="1">
      <alignment wrapText="1"/>
    </xf>
    <xf numFmtId="0" fontId="37" fillId="3" borderId="26" xfId="2" applyFont="1" applyFill="1" applyBorder="1" applyAlignment="1"/>
    <xf numFmtId="0" fontId="37" fillId="3" borderId="71" xfId="2" applyFont="1" applyFill="1" applyBorder="1" applyAlignment="1"/>
    <xf numFmtId="0" fontId="8" fillId="0" borderId="6" xfId="2" applyFont="1" applyFill="1" applyBorder="1" applyAlignment="1"/>
    <xf numFmtId="0" fontId="8" fillId="0" borderId="5" xfId="2" applyFont="1" applyFill="1" applyBorder="1" applyAlignment="1"/>
    <xf numFmtId="0" fontId="8" fillId="0" borderId="7" xfId="2" applyFont="1" applyFill="1" applyBorder="1" applyAlignment="1"/>
    <xf numFmtId="0" fontId="15" fillId="0" borderId="72" xfId="2" applyFont="1" applyFill="1" applyBorder="1" applyAlignment="1"/>
    <xf numFmtId="0" fontId="15" fillId="0" borderId="73" xfId="2" applyFont="1" applyFill="1" applyBorder="1" applyAlignment="1"/>
    <xf numFmtId="0" fontId="14" fillId="3" borderId="26" xfId="2" applyFont="1" applyFill="1" applyBorder="1" applyAlignment="1"/>
    <xf numFmtId="0" fontId="14" fillId="3" borderId="71" xfId="2" applyFont="1" applyFill="1" applyBorder="1" applyAlignment="1"/>
    <xf numFmtId="0" fontId="8" fillId="0" borderId="74" xfId="2" applyFont="1" applyFill="1" applyBorder="1" applyAlignment="1"/>
    <xf numFmtId="0" fontId="8" fillId="0" borderId="75" xfId="2" applyFont="1" applyFill="1" applyBorder="1" applyAlignment="1"/>
    <xf numFmtId="0" fontId="8" fillId="0" borderId="76" xfId="2" applyFont="1" applyFill="1" applyBorder="1" applyAlignment="1"/>
    <xf numFmtId="0" fontId="15" fillId="0" borderId="51" xfId="2" applyFont="1" applyFill="1" applyBorder="1" applyAlignment="1">
      <alignment horizontal="left" wrapText="1"/>
    </xf>
    <xf numFmtId="0" fontId="15" fillId="0" borderId="89" xfId="2" applyFont="1" applyFill="1" applyBorder="1" applyAlignment="1">
      <alignment horizontal="left" wrapText="1"/>
    </xf>
    <xf numFmtId="0" fontId="15" fillId="0" borderId="90" xfId="2" applyFont="1" applyFill="1" applyBorder="1" applyAlignment="1">
      <alignment horizontal="left" wrapText="1"/>
    </xf>
    <xf numFmtId="0" fontId="6" fillId="0" borderId="69" xfId="2" applyFont="1" applyFill="1" applyBorder="1" applyAlignment="1">
      <alignment horizontal="left"/>
    </xf>
    <xf numFmtId="0" fontId="6" fillId="0" borderId="70" xfId="2" applyFont="1" applyFill="1" applyBorder="1" applyAlignment="1">
      <alignment horizontal="left"/>
    </xf>
    <xf numFmtId="0" fontId="28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8" fillId="0" borderId="68" xfId="2" applyFont="1" applyFill="1" applyBorder="1" applyAlignment="1">
      <alignment horizontal="center"/>
    </xf>
    <xf numFmtId="0" fontId="6" fillId="0" borderId="54" xfId="2" applyFont="1" applyFill="1" applyBorder="1" applyAlignment="1"/>
    <xf numFmtId="0" fontId="6" fillId="0" borderId="55" xfId="2" applyFont="1" applyFill="1" applyBorder="1" applyAlignment="1"/>
    <xf numFmtId="0" fontId="6" fillId="0" borderId="57" xfId="2" applyFont="1" applyFill="1" applyBorder="1" applyAlignment="1">
      <alignment horizontal="left"/>
    </xf>
    <xf numFmtId="0" fontId="6" fillId="0" borderId="58" xfId="2" applyFont="1" applyFill="1" applyBorder="1" applyAlignment="1">
      <alignment horizontal="left"/>
    </xf>
    <xf numFmtId="0" fontId="32" fillId="0" borderId="57" xfId="2" applyFont="1" applyFill="1" applyBorder="1" applyAlignment="1">
      <alignment horizontal="left" wrapText="1"/>
    </xf>
    <xf numFmtId="0" fontId="32" fillId="0" borderId="58" xfId="2" applyFont="1" applyFill="1" applyBorder="1" applyAlignment="1">
      <alignment horizontal="left" wrapText="1"/>
    </xf>
    <xf numFmtId="0" fontId="6" fillId="0" borderId="31" xfId="2" applyFont="1" applyFill="1" applyBorder="1" applyAlignment="1"/>
    <xf numFmtId="0" fontId="6" fillId="0" borderId="32" xfId="2" applyFont="1" applyFill="1" applyBorder="1" applyAlignment="1"/>
    <xf numFmtId="0" fontId="15" fillId="0" borderId="54" xfId="2" applyFont="1" applyFill="1" applyBorder="1" applyAlignment="1"/>
    <xf numFmtId="0" fontId="15" fillId="0" borderId="55" xfId="2" applyFont="1" applyFill="1" applyBorder="1" applyAlignment="1"/>
    <xf numFmtId="0" fontId="8" fillId="0" borderId="18" xfId="2" applyFont="1" applyFill="1" applyBorder="1" applyAlignment="1">
      <alignment horizontal="left"/>
    </xf>
    <xf numFmtId="0" fontId="8" fillId="0" borderId="5" xfId="2" applyFont="1" applyFill="1" applyBorder="1" applyAlignment="1">
      <alignment horizontal="left"/>
    </xf>
    <xf numFmtId="0" fontId="8" fillId="0" borderId="7" xfId="2" applyFont="1" applyFill="1" applyBorder="1" applyAlignment="1">
      <alignment horizontal="left"/>
    </xf>
    <xf numFmtId="0" fontId="6" fillId="0" borderId="62" xfId="2" applyFont="1" applyFill="1" applyBorder="1" applyAlignment="1"/>
    <xf numFmtId="0" fontId="6" fillId="0" borderId="63" xfId="2" applyFont="1" applyFill="1" applyBorder="1" applyAlignment="1"/>
    <xf numFmtId="0" fontId="6" fillId="0" borderId="77" xfId="2" applyFont="1" applyFill="1" applyBorder="1" applyAlignment="1"/>
    <xf numFmtId="0" fontId="6" fillId="0" borderId="78" xfId="2" applyFont="1" applyFill="1" applyBorder="1" applyAlignment="1"/>
    <xf numFmtId="0" fontId="14" fillId="3" borderId="79" xfId="2" applyFont="1" applyFill="1" applyBorder="1" applyAlignment="1"/>
    <xf numFmtId="0" fontId="14" fillId="3" borderId="80" xfId="2" applyFont="1" applyFill="1" applyBorder="1" applyAlignment="1"/>
    <xf numFmtId="0" fontId="8" fillId="0" borderId="18" xfId="2" applyFont="1" applyFill="1" applyBorder="1" applyAlignment="1"/>
    <xf numFmtId="0" fontId="14" fillId="3" borderId="81" xfId="2" applyFont="1" applyFill="1" applyBorder="1" applyAlignment="1"/>
    <xf numFmtId="0" fontId="14" fillId="3" borderId="82" xfId="2" applyFont="1" applyFill="1" applyBorder="1" applyAlignment="1"/>
    <xf numFmtId="0" fontId="28" fillId="0" borderId="0" xfId="0" applyFont="1" applyBorder="1" applyAlignment="1"/>
    <xf numFmtId="0" fontId="18" fillId="0" borderId="57" xfId="2" applyFont="1" applyFill="1" applyBorder="1" applyAlignment="1">
      <alignment wrapText="1"/>
    </xf>
    <xf numFmtId="0" fontId="18" fillId="0" borderId="58" xfId="2" applyFont="1" applyFill="1" applyBorder="1" applyAlignment="1">
      <alignment wrapText="1"/>
    </xf>
    <xf numFmtId="0" fontId="32" fillId="0" borderId="57" xfId="2" applyFont="1" applyFill="1" applyBorder="1" applyAlignment="1">
      <alignment wrapText="1"/>
    </xf>
    <xf numFmtId="0" fontId="32" fillId="0" borderId="58" xfId="2" applyFont="1" applyFill="1" applyBorder="1" applyAlignment="1">
      <alignment wrapText="1"/>
    </xf>
    <xf numFmtId="0" fontId="32" fillId="0" borderId="57" xfId="2" applyFont="1" applyFill="1" applyBorder="1" applyAlignment="1"/>
    <xf numFmtId="0" fontId="32" fillId="0" borderId="58" xfId="2" applyFont="1" applyFill="1" applyBorder="1" applyAlignment="1"/>
    <xf numFmtId="0" fontId="8" fillId="0" borderId="0" xfId="2" applyFont="1" applyFill="1" applyBorder="1" applyAlignment="1"/>
    <xf numFmtId="0" fontId="14" fillId="0" borderId="18" xfId="2" applyFont="1" applyFill="1" applyBorder="1" applyAlignment="1"/>
    <xf numFmtId="0" fontId="14" fillId="0" borderId="5" xfId="2" applyFont="1" applyFill="1" applyBorder="1" applyAlignment="1"/>
    <xf numFmtId="0" fontId="6" fillId="0" borderId="24" xfId="2" applyFont="1" applyFill="1" applyBorder="1" applyAlignment="1"/>
    <xf numFmtId="0" fontId="6" fillId="0" borderId="27" xfId="2" applyFont="1" applyFill="1" applyBorder="1" applyAlignment="1"/>
    <xf numFmtId="0" fontId="6" fillId="0" borderId="33" xfId="2" applyFont="1" applyFill="1" applyBorder="1" applyAlignment="1">
      <alignment wrapText="1"/>
    </xf>
    <xf numFmtId="0" fontId="6" fillId="0" borderId="34" xfId="2" applyFont="1" applyFill="1" applyBorder="1" applyAlignment="1">
      <alignment wrapText="1"/>
    </xf>
    <xf numFmtId="0" fontId="6" fillId="0" borderId="57" xfId="2" applyFont="1" applyFill="1" applyBorder="1" applyAlignment="1">
      <alignment wrapText="1"/>
    </xf>
    <xf numFmtId="0" fontId="6" fillId="0" borderId="58" xfId="2" applyFont="1" applyFill="1" applyBorder="1" applyAlignment="1">
      <alignment wrapText="1"/>
    </xf>
    <xf numFmtId="0" fontId="14" fillId="3" borderId="16" xfId="2" applyFont="1" applyFill="1" applyBorder="1" applyAlignment="1"/>
    <xf numFmtId="0" fontId="14" fillId="3" borderId="92" xfId="2" applyFont="1" applyFill="1" applyBorder="1" applyAlignment="1"/>
    <xf numFmtId="0" fontId="6" fillId="0" borderId="66" xfId="2" applyFont="1" applyFill="1" applyBorder="1" applyAlignment="1"/>
    <xf numFmtId="0" fontId="6" fillId="0" borderId="67" xfId="2" applyFont="1" applyFill="1" applyBorder="1" applyAlignment="1"/>
    <xf numFmtId="0" fontId="6" fillId="0" borderId="33" xfId="2" applyFont="1" applyFill="1" applyBorder="1" applyAlignment="1">
      <alignment horizontal="left"/>
    </xf>
    <xf numFmtId="0" fontId="6" fillId="0" borderId="34" xfId="2" applyFont="1" applyFill="1" applyBorder="1" applyAlignment="1">
      <alignment horizontal="left"/>
    </xf>
  </cellXfs>
  <cellStyles count="3">
    <cellStyle name="Parasts" xfId="0" builtinId="0"/>
    <cellStyle name="Parasts 2" xfId="2"/>
    <cellStyle name="Parast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opLeftCell="A49" workbookViewId="0">
      <selection activeCell="C4" sqref="C4"/>
    </sheetView>
  </sheetViews>
  <sheetFormatPr defaultRowHeight="15" x14ac:dyDescent="0.25"/>
  <cols>
    <col min="15" max="15" width="13.140625" customWidth="1"/>
  </cols>
  <sheetData>
    <row r="1" spans="1:17" s="157" customFormat="1" x14ac:dyDescent="0.25">
      <c r="N1" s="276" t="s">
        <v>84</v>
      </c>
      <c r="O1" s="276"/>
    </row>
    <row r="2" spans="1:17" s="157" customFormat="1" x14ac:dyDescent="0.25">
      <c r="K2" s="158"/>
      <c r="L2" s="158"/>
      <c r="M2" s="158"/>
      <c r="N2" s="277" t="s">
        <v>85</v>
      </c>
      <c r="O2" s="277"/>
    </row>
    <row r="3" spans="1:17" s="157" customFormat="1" x14ac:dyDescent="0.25">
      <c r="K3" s="158"/>
      <c r="L3" s="158"/>
      <c r="M3" s="158"/>
      <c r="N3" s="276" t="s">
        <v>86</v>
      </c>
      <c r="O3" s="276"/>
    </row>
    <row r="4" spans="1:17" s="157" customFormat="1" x14ac:dyDescent="0.25">
      <c r="K4" s="158"/>
      <c r="L4" s="158"/>
      <c r="M4" s="158"/>
      <c r="N4" s="276" t="s">
        <v>87</v>
      </c>
      <c r="O4" s="276"/>
    </row>
    <row r="5" spans="1:17" s="157" customFormat="1" x14ac:dyDescent="0.25">
      <c r="K5" s="158"/>
      <c r="L5" s="158"/>
      <c r="M5" s="158"/>
      <c r="N5" s="276" t="s">
        <v>88</v>
      </c>
      <c r="O5" s="276"/>
    </row>
    <row r="6" spans="1:17" ht="18.75" x14ac:dyDescent="0.3">
      <c r="A6" s="1"/>
      <c r="B6" s="2"/>
      <c r="C6" s="2"/>
      <c r="D6" s="359" t="s">
        <v>65</v>
      </c>
      <c r="E6" s="359"/>
      <c r="F6" s="359"/>
      <c r="G6" s="359"/>
      <c r="H6" s="359"/>
      <c r="I6" s="359"/>
      <c r="J6" s="359"/>
      <c r="K6" s="2"/>
      <c r="L6" s="7"/>
      <c r="M6" s="7"/>
      <c r="N6" s="2"/>
      <c r="O6" s="2"/>
      <c r="P6" s="2"/>
    </row>
    <row r="7" spans="1:17" ht="15.75" thickBot="1" x14ac:dyDescent="0.3">
      <c r="A7" s="8"/>
      <c r="B7" s="2"/>
      <c r="C7" s="9">
        <v>1100</v>
      </c>
      <c r="D7" s="9">
        <v>1210</v>
      </c>
      <c r="E7" s="9">
        <v>2100</v>
      </c>
      <c r="F7" s="9">
        <v>2200</v>
      </c>
      <c r="G7" s="9">
        <v>2300</v>
      </c>
      <c r="H7" s="9">
        <v>2400</v>
      </c>
      <c r="I7" s="10">
        <v>4000</v>
      </c>
      <c r="J7" s="9">
        <v>5000</v>
      </c>
      <c r="K7" s="9">
        <v>6000</v>
      </c>
      <c r="L7" s="9">
        <v>7000</v>
      </c>
      <c r="M7" s="9">
        <v>9000</v>
      </c>
      <c r="N7" s="4"/>
      <c r="O7" s="2"/>
      <c r="P7" s="2"/>
      <c r="Q7" s="145" t="s">
        <v>77</v>
      </c>
    </row>
    <row r="8" spans="1:17" ht="15.75" thickBot="1" x14ac:dyDescent="0.3">
      <c r="A8" s="341" t="s">
        <v>0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3"/>
      <c r="M8" s="147"/>
      <c r="N8" s="5"/>
      <c r="O8" s="3"/>
      <c r="P8" s="3"/>
      <c r="Q8" s="136"/>
    </row>
    <row r="9" spans="1:17" x14ac:dyDescent="0.25">
      <c r="A9" s="315" t="s">
        <v>1</v>
      </c>
      <c r="B9" s="316"/>
      <c r="C9" s="83">
        <v>272114</v>
      </c>
      <c r="D9" s="83">
        <v>64192</v>
      </c>
      <c r="E9" s="83">
        <v>2800</v>
      </c>
      <c r="F9" s="83">
        <v>368369</v>
      </c>
      <c r="G9" s="83">
        <v>56020</v>
      </c>
      <c r="H9" s="83">
        <v>700</v>
      </c>
      <c r="I9" s="86">
        <v>0</v>
      </c>
      <c r="J9" s="86">
        <v>10728</v>
      </c>
      <c r="K9" s="84">
        <v>2684</v>
      </c>
      <c r="L9" s="84">
        <v>0</v>
      </c>
      <c r="M9" s="84">
        <v>390</v>
      </c>
      <c r="N9" s="42">
        <f>SUM(C9:M9)</f>
        <v>777997</v>
      </c>
      <c r="O9" s="2"/>
      <c r="P9" s="2"/>
      <c r="Q9" s="139">
        <v>832291</v>
      </c>
    </row>
    <row r="10" spans="1:17" x14ac:dyDescent="0.25">
      <c r="A10" s="360" t="s">
        <v>3</v>
      </c>
      <c r="B10" s="361"/>
      <c r="C10" s="87">
        <v>0</v>
      </c>
      <c r="D10" s="87">
        <v>0</v>
      </c>
      <c r="E10" s="88">
        <v>0</v>
      </c>
      <c r="F10" s="87">
        <v>8429</v>
      </c>
      <c r="G10" s="87">
        <v>0</v>
      </c>
      <c r="H10" s="88">
        <v>0</v>
      </c>
      <c r="I10" s="89">
        <v>56796</v>
      </c>
      <c r="J10" s="89">
        <v>0</v>
      </c>
      <c r="K10" s="88">
        <v>0</v>
      </c>
      <c r="L10" s="88">
        <v>0</v>
      </c>
      <c r="M10" s="88"/>
      <c r="N10" s="42">
        <f>SUM(C10:L10)</f>
        <v>65225</v>
      </c>
      <c r="O10" s="2"/>
      <c r="P10" s="2"/>
      <c r="Q10" s="139">
        <v>61395</v>
      </c>
    </row>
    <row r="11" spans="1:17" x14ac:dyDescent="0.25">
      <c r="A11" s="305" t="s">
        <v>4</v>
      </c>
      <c r="B11" s="306"/>
      <c r="C11" s="87">
        <v>45329</v>
      </c>
      <c r="D11" s="87">
        <v>10693</v>
      </c>
      <c r="E11" s="88">
        <v>50</v>
      </c>
      <c r="F11" s="87">
        <v>14739</v>
      </c>
      <c r="G11" s="87">
        <v>8110</v>
      </c>
      <c r="H11" s="88">
        <v>50</v>
      </c>
      <c r="I11" s="89">
        <v>0</v>
      </c>
      <c r="J11" s="89">
        <v>650</v>
      </c>
      <c r="K11" s="88">
        <v>0</v>
      </c>
      <c r="L11" s="88">
        <v>0</v>
      </c>
      <c r="M11" s="88"/>
      <c r="N11" s="42">
        <f>SUM(C11:L11)</f>
        <v>79621</v>
      </c>
      <c r="O11" s="2"/>
      <c r="P11" s="2"/>
      <c r="Q11" s="139">
        <v>85819</v>
      </c>
    </row>
    <row r="12" spans="1:17" x14ac:dyDescent="0.25">
      <c r="A12" s="357" t="s">
        <v>5</v>
      </c>
      <c r="B12" s="358"/>
      <c r="C12" s="87">
        <v>61047</v>
      </c>
      <c r="D12" s="87">
        <v>14401</v>
      </c>
      <c r="E12" s="88">
        <v>90</v>
      </c>
      <c r="F12" s="87">
        <v>9602</v>
      </c>
      <c r="G12" s="87">
        <v>36860</v>
      </c>
      <c r="H12" s="88">
        <v>0</v>
      </c>
      <c r="I12" s="91">
        <v>0</v>
      </c>
      <c r="J12" s="89">
        <v>700</v>
      </c>
      <c r="K12" s="88">
        <v>0</v>
      </c>
      <c r="L12" s="88">
        <v>0</v>
      </c>
      <c r="M12" s="88"/>
      <c r="N12" s="42">
        <f>SUM(C12:L12)</f>
        <v>122700</v>
      </c>
      <c r="O12" s="2"/>
      <c r="P12" s="2"/>
      <c r="Q12" s="139">
        <v>136654</v>
      </c>
    </row>
    <row r="13" spans="1:17" ht="15.75" thickBot="1" x14ac:dyDescent="0.3">
      <c r="A13" s="337" t="s">
        <v>6</v>
      </c>
      <c r="B13" s="338"/>
      <c r="C13" s="12">
        <v>12960</v>
      </c>
      <c r="D13" s="12">
        <v>3057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13">
        <v>0</v>
      </c>
      <c r="K13" s="13">
        <v>0</v>
      </c>
      <c r="L13" s="13">
        <v>0</v>
      </c>
      <c r="M13" s="13"/>
      <c r="N13" s="82">
        <f>SUM(C13:L13)</f>
        <v>16017</v>
      </c>
      <c r="O13" s="2"/>
      <c r="P13" s="2"/>
      <c r="Q13" s="139">
        <v>10171</v>
      </c>
    </row>
    <row r="14" spans="1:17" ht="16.5" thickTop="1" thickBot="1" x14ac:dyDescent="0.3">
      <c r="A14" s="339" t="s">
        <v>7</v>
      </c>
      <c r="B14" s="340"/>
      <c r="C14" s="50">
        <f t="shared" ref="C14:L14" si="0">SUM(C9:C13)</f>
        <v>391450</v>
      </c>
      <c r="D14" s="51">
        <f t="shared" si="0"/>
        <v>92343</v>
      </c>
      <c r="E14" s="50">
        <f t="shared" si="0"/>
        <v>2940</v>
      </c>
      <c r="F14" s="51">
        <f t="shared" si="0"/>
        <v>401139</v>
      </c>
      <c r="G14" s="50">
        <f t="shared" si="0"/>
        <v>100990</v>
      </c>
      <c r="H14" s="51">
        <f t="shared" si="0"/>
        <v>750</v>
      </c>
      <c r="I14" s="52">
        <f t="shared" si="0"/>
        <v>56796</v>
      </c>
      <c r="J14" s="53">
        <f t="shared" si="0"/>
        <v>12078</v>
      </c>
      <c r="K14" s="54">
        <f t="shared" si="0"/>
        <v>2684</v>
      </c>
      <c r="L14" s="55">
        <f t="shared" si="0"/>
        <v>0</v>
      </c>
      <c r="M14" s="55">
        <f>SUM(M9:M13)</f>
        <v>390</v>
      </c>
      <c r="N14" s="56"/>
      <c r="O14" s="56">
        <f>SUM(N9:N13)</f>
        <v>1061560</v>
      </c>
      <c r="P14" s="134"/>
      <c r="Q14" s="140">
        <v>1126330</v>
      </c>
    </row>
    <row r="15" spans="1:17" ht="15.75" thickBot="1" x14ac:dyDescent="0.3">
      <c r="A15" s="341" t="s">
        <v>8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3"/>
      <c r="M15" s="147"/>
      <c r="N15" s="5"/>
      <c r="O15" s="2"/>
      <c r="P15" s="2"/>
      <c r="Q15" s="136"/>
    </row>
    <row r="16" spans="1:17" ht="15.75" thickBot="1" x14ac:dyDescent="0.3">
      <c r="A16" s="342" t="s">
        <v>57</v>
      </c>
      <c r="B16" s="343"/>
      <c r="C16" s="12">
        <v>18374</v>
      </c>
      <c r="D16" s="12">
        <v>4335</v>
      </c>
      <c r="E16" s="13">
        <v>40</v>
      </c>
      <c r="F16" s="12">
        <v>3821</v>
      </c>
      <c r="G16" s="12">
        <v>4000</v>
      </c>
      <c r="H16" s="13">
        <v>100</v>
      </c>
      <c r="I16" s="14">
        <v>0</v>
      </c>
      <c r="J16" s="15">
        <v>0</v>
      </c>
      <c r="K16" s="13">
        <v>0</v>
      </c>
      <c r="L16" s="11">
        <v>0</v>
      </c>
      <c r="M16" s="11"/>
      <c r="N16" s="82">
        <f>SUM(C16:L16)</f>
        <v>30670</v>
      </c>
      <c r="O16" s="2"/>
      <c r="P16" s="2"/>
      <c r="Q16" s="139">
        <v>48812</v>
      </c>
    </row>
    <row r="17" spans="1:17" ht="16.5" thickTop="1" thickBot="1" x14ac:dyDescent="0.3">
      <c r="A17" s="317" t="s">
        <v>7</v>
      </c>
      <c r="B17" s="318"/>
      <c r="C17" s="57">
        <f t="shared" ref="C17:L17" si="1">SUM(C16)</f>
        <v>18374</v>
      </c>
      <c r="D17" s="58">
        <f t="shared" si="1"/>
        <v>4335</v>
      </c>
      <c r="E17" s="59">
        <f t="shared" si="1"/>
        <v>40</v>
      </c>
      <c r="F17" s="58">
        <f t="shared" si="1"/>
        <v>3821</v>
      </c>
      <c r="G17" s="57">
        <f t="shared" si="1"/>
        <v>4000</v>
      </c>
      <c r="H17" s="60">
        <f t="shared" si="1"/>
        <v>100</v>
      </c>
      <c r="I17" s="61">
        <f t="shared" si="1"/>
        <v>0</v>
      </c>
      <c r="J17" s="62">
        <f t="shared" si="1"/>
        <v>0</v>
      </c>
      <c r="K17" s="61">
        <f t="shared" si="1"/>
        <v>0</v>
      </c>
      <c r="L17" s="63">
        <f t="shared" si="1"/>
        <v>0</v>
      </c>
      <c r="M17" s="63"/>
      <c r="N17" s="64"/>
      <c r="O17" s="56">
        <f>SUM(C17:N17)</f>
        <v>30670</v>
      </c>
      <c r="P17" s="134"/>
      <c r="Q17" s="140">
        <v>48812</v>
      </c>
    </row>
    <row r="18" spans="1:17" x14ac:dyDescent="0.25">
      <c r="A18" s="344" t="s">
        <v>9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6"/>
      <c r="M18" s="147"/>
      <c r="N18" s="5"/>
      <c r="O18" s="19"/>
      <c r="P18" s="19"/>
      <c r="Q18" s="136"/>
    </row>
    <row r="19" spans="1:17" ht="15.75" thickBot="1" x14ac:dyDescent="0.3">
      <c r="A19" s="347" t="s">
        <v>10</v>
      </c>
      <c r="B19" s="348"/>
      <c r="C19" s="12">
        <v>11191</v>
      </c>
      <c r="D19" s="12">
        <v>2640</v>
      </c>
      <c r="E19" s="13">
        <v>0</v>
      </c>
      <c r="F19" s="12">
        <v>1635</v>
      </c>
      <c r="G19" s="12">
        <v>345</v>
      </c>
      <c r="H19" s="13">
        <v>0</v>
      </c>
      <c r="I19" s="14">
        <v>0</v>
      </c>
      <c r="J19" s="14">
        <v>0</v>
      </c>
      <c r="K19" s="13">
        <v>0</v>
      </c>
      <c r="L19" s="13">
        <v>0</v>
      </c>
      <c r="M19" s="13"/>
      <c r="N19" s="82">
        <f>SUM(C19:L19)</f>
        <v>15811</v>
      </c>
      <c r="O19" s="20"/>
      <c r="P19" s="20"/>
      <c r="Q19" s="139">
        <v>15824</v>
      </c>
    </row>
    <row r="20" spans="1:17" ht="16.5" thickTop="1" thickBot="1" x14ac:dyDescent="0.3">
      <c r="A20" s="349" t="s">
        <v>7</v>
      </c>
      <c r="B20" s="350"/>
      <c r="C20" s="120">
        <f t="shared" ref="C20:L20" si="2">SUM(C19)</f>
        <v>11191</v>
      </c>
      <c r="D20" s="120">
        <f t="shared" si="2"/>
        <v>2640</v>
      </c>
      <c r="E20" s="121">
        <f t="shared" si="2"/>
        <v>0</v>
      </c>
      <c r="F20" s="120">
        <f t="shared" si="2"/>
        <v>1635</v>
      </c>
      <c r="G20" s="120">
        <f t="shared" si="2"/>
        <v>345</v>
      </c>
      <c r="H20" s="121">
        <f t="shared" si="2"/>
        <v>0</v>
      </c>
      <c r="I20" s="122">
        <f t="shared" si="2"/>
        <v>0</v>
      </c>
      <c r="J20" s="122">
        <f t="shared" si="2"/>
        <v>0</v>
      </c>
      <c r="K20" s="121">
        <f t="shared" si="2"/>
        <v>0</v>
      </c>
      <c r="L20" s="121">
        <f t="shared" si="2"/>
        <v>0</v>
      </c>
      <c r="M20" s="121"/>
      <c r="N20" s="123"/>
      <c r="O20" s="71">
        <f>SUM(C20:N20)</f>
        <v>15811</v>
      </c>
      <c r="P20" s="124"/>
      <c r="Q20" s="140">
        <v>15824</v>
      </c>
    </row>
    <row r="21" spans="1:17" ht="15.75" thickTop="1" x14ac:dyDescent="0.25">
      <c r="A21" s="351" t="s">
        <v>73</v>
      </c>
      <c r="B21" s="352"/>
      <c r="C21" s="130">
        <v>0</v>
      </c>
      <c r="D21" s="130">
        <v>0</v>
      </c>
      <c r="E21" s="131">
        <v>0</v>
      </c>
      <c r="F21" s="130">
        <v>0</v>
      </c>
      <c r="G21" s="130">
        <v>0</v>
      </c>
      <c r="H21" s="131">
        <v>0</v>
      </c>
      <c r="I21" s="131">
        <v>0</v>
      </c>
      <c r="J21" s="131">
        <v>18150</v>
      </c>
      <c r="K21" s="131">
        <v>0</v>
      </c>
      <c r="L21" s="131">
        <v>0</v>
      </c>
      <c r="M21" s="131"/>
      <c r="N21" s="132">
        <f>SUM(C21:L21)</f>
        <v>18150</v>
      </c>
      <c r="O21" s="124"/>
      <c r="P21" s="124"/>
      <c r="Q21" s="136"/>
    </row>
    <row r="22" spans="1:17" ht="15.75" thickBot="1" x14ac:dyDescent="0.3">
      <c r="A22" s="353" t="s">
        <v>70</v>
      </c>
      <c r="B22" s="354"/>
      <c r="C22" s="126">
        <v>0</v>
      </c>
      <c r="D22" s="126">
        <v>0</v>
      </c>
      <c r="E22" s="127">
        <v>0</v>
      </c>
      <c r="F22" s="128">
        <v>0</v>
      </c>
      <c r="G22" s="128">
        <v>0</v>
      </c>
      <c r="H22" s="127">
        <v>0</v>
      </c>
      <c r="I22" s="152">
        <v>0</v>
      </c>
      <c r="J22" s="152">
        <v>1407</v>
      </c>
      <c r="K22" s="127">
        <v>0</v>
      </c>
      <c r="L22" s="127">
        <v>0</v>
      </c>
      <c r="M22" s="127"/>
      <c r="N22" s="129">
        <f>SUM(C22:L22)</f>
        <v>1407</v>
      </c>
      <c r="O22" s="124"/>
      <c r="P22" s="124"/>
      <c r="Q22" s="137"/>
    </row>
    <row r="23" spans="1:17" x14ac:dyDescent="0.25">
      <c r="A23" s="355" t="s">
        <v>11</v>
      </c>
      <c r="B23" s="356"/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938768</v>
      </c>
      <c r="K23" s="102">
        <v>0</v>
      </c>
      <c r="L23" s="102">
        <v>0</v>
      </c>
      <c r="M23" s="102"/>
      <c r="N23" s="42">
        <f>SUM(C23:M23)</f>
        <v>938768</v>
      </c>
      <c r="O23" s="331" t="s">
        <v>11</v>
      </c>
      <c r="P23" s="332"/>
      <c r="Q23" s="139">
        <v>498364</v>
      </c>
    </row>
    <row r="24" spans="1:17" x14ac:dyDescent="0.25">
      <c r="A24" s="333" t="s">
        <v>69</v>
      </c>
      <c r="B24" s="334"/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89">
        <v>222060</v>
      </c>
      <c r="K24" s="88">
        <v>0</v>
      </c>
      <c r="L24" s="88">
        <v>0</v>
      </c>
      <c r="M24" s="88"/>
      <c r="N24" s="42">
        <f t="shared" ref="N24:N29" si="3">SUM(C24:L24)</f>
        <v>222060</v>
      </c>
      <c r="O24" s="331" t="s">
        <v>75</v>
      </c>
      <c r="P24" s="332"/>
      <c r="Q24" s="139">
        <v>285533</v>
      </c>
    </row>
    <row r="25" spans="1:17" x14ac:dyDescent="0.25">
      <c r="A25" s="329" t="s">
        <v>12</v>
      </c>
      <c r="B25" s="330"/>
      <c r="C25" s="102">
        <v>0</v>
      </c>
      <c r="D25" s="102">
        <v>0</v>
      </c>
      <c r="E25" s="102">
        <v>0</v>
      </c>
      <c r="F25" s="102">
        <v>458</v>
      </c>
      <c r="G25" s="102">
        <v>0</v>
      </c>
      <c r="H25" s="102">
        <v>0</v>
      </c>
      <c r="I25" s="102">
        <v>0</v>
      </c>
      <c r="J25" s="89">
        <v>0</v>
      </c>
      <c r="K25" s="88">
        <v>0</v>
      </c>
      <c r="L25" s="88">
        <v>0</v>
      </c>
      <c r="M25" s="88"/>
      <c r="N25" s="42">
        <f t="shared" si="3"/>
        <v>458</v>
      </c>
      <c r="O25" s="331" t="s">
        <v>76</v>
      </c>
      <c r="P25" s="332"/>
      <c r="Q25" s="139">
        <v>4175</v>
      </c>
    </row>
    <row r="26" spans="1:17" x14ac:dyDescent="0.25">
      <c r="A26" s="329" t="s">
        <v>58</v>
      </c>
      <c r="B26" s="330"/>
      <c r="C26" s="102">
        <v>0</v>
      </c>
      <c r="D26" s="102">
        <v>0</v>
      </c>
      <c r="E26" s="102">
        <v>0</v>
      </c>
      <c r="F26" s="102">
        <v>3500</v>
      </c>
      <c r="G26" s="102">
        <v>0</v>
      </c>
      <c r="H26" s="102">
        <v>0</v>
      </c>
      <c r="I26" s="102">
        <v>0</v>
      </c>
      <c r="J26" s="89">
        <v>0</v>
      </c>
      <c r="K26" s="88">
        <v>0</v>
      </c>
      <c r="L26" s="88">
        <v>0</v>
      </c>
      <c r="M26" s="88"/>
      <c r="N26" s="42">
        <f t="shared" si="3"/>
        <v>3500</v>
      </c>
      <c r="O26" s="331" t="s">
        <v>12</v>
      </c>
      <c r="P26" s="332"/>
      <c r="Q26" s="139">
        <v>3087</v>
      </c>
    </row>
    <row r="27" spans="1:17" x14ac:dyDescent="0.25">
      <c r="A27" s="329" t="s">
        <v>71</v>
      </c>
      <c r="B27" s="330"/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89">
        <v>611</v>
      </c>
      <c r="K27" s="88">
        <v>0</v>
      </c>
      <c r="L27" s="88">
        <v>0</v>
      </c>
      <c r="M27" s="88"/>
      <c r="N27" s="42">
        <f>SUM(C27:L27)</f>
        <v>611</v>
      </c>
      <c r="O27" s="331" t="s">
        <v>58</v>
      </c>
      <c r="P27" s="332"/>
      <c r="Q27" s="139">
        <v>64534</v>
      </c>
    </row>
    <row r="28" spans="1:17" x14ac:dyDescent="0.25">
      <c r="A28" s="333" t="s">
        <v>13</v>
      </c>
      <c r="B28" s="334"/>
      <c r="C28" s="102">
        <v>1140</v>
      </c>
      <c r="D28" s="102">
        <v>269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89">
        <v>0</v>
      </c>
      <c r="K28" s="87">
        <v>62607</v>
      </c>
      <c r="L28" s="88">
        <v>0</v>
      </c>
      <c r="M28" s="88"/>
      <c r="N28" s="42">
        <f>SUM(C28:M28)</f>
        <v>64016</v>
      </c>
      <c r="O28" s="331" t="s">
        <v>13</v>
      </c>
      <c r="P28" s="332"/>
      <c r="Q28" s="139">
        <v>566384</v>
      </c>
    </row>
    <row r="29" spans="1:17" ht="15.75" thickBot="1" x14ac:dyDescent="0.3">
      <c r="A29" s="335" t="s">
        <v>14</v>
      </c>
      <c r="B29" s="336"/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56">
        <v>878107</v>
      </c>
      <c r="K29" s="13">
        <v>0</v>
      </c>
      <c r="L29" s="13">
        <v>0</v>
      </c>
      <c r="M29" s="13"/>
      <c r="N29" s="82">
        <f t="shared" si="3"/>
        <v>878107</v>
      </c>
      <c r="O29" s="331" t="s">
        <v>14</v>
      </c>
      <c r="P29" s="332"/>
      <c r="Q29" s="139">
        <v>2239336</v>
      </c>
    </row>
    <row r="30" spans="1:17" ht="16.5" thickTop="1" thickBot="1" x14ac:dyDescent="0.3">
      <c r="A30" s="317" t="s">
        <v>7</v>
      </c>
      <c r="B30" s="318"/>
      <c r="C30" s="65">
        <f t="shared" ref="C30:L30" si="4">SUM(C21:C29)</f>
        <v>1140</v>
      </c>
      <c r="D30" s="65">
        <f t="shared" si="4"/>
        <v>269</v>
      </c>
      <c r="E30" s="65">
        <f t="shared" si="4"/>
        <v>0</v>
      </c>
      <c r="F30" s="65">
        <f t="shared" si="4"/>
        <v>3958</v>
      </c>
      <c r="G30" s="65">
        <f t="shared" si="4"/>
        <v>0</v>
      </c>
      <c r="H30" s="65">
        <f t="shared" si="4"/>
        <v>0</v>
      </c>
      <c r="I30" s="65">
        <f t="shared" si="4"/>
        <v>0</v>
      </c>
      <c r="J30" s="65">
        <f t="shared" si="4"/>
        <v>2059103</v>
      </c>
      <c r="K30" s="65">
        <f t="shared" si="4"/>
        <v>62607</v>
      </c>
      <c r="L30" s="65">
        <f t="shared" si="4"/>
        <v>0</v>
      </c>
      <c r="M30" s="65"/>
      <c r="N30" s="70"/>
      <c r="O30" s="56">
        <f>SUM(N21:N29)</f>
        <v>2127077</v>
      </c>
      <c r="P30" s="134"/>
      <c r="Q30" s="140">
        <v>3661413</v>
      </c>
    </row>
    <row r="31" spans="1:17" ht="15.75" thickBot="1" x14ac:dyDescent="0.3">
      <c r="A31" s="319" t="s">
        <v>15</v>
      </c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4"/>
      <c r="M31" s="153"/>
      <c r="N31" s="5"/>
      <c r="Q31" s="136"/>
    </row>
    <row r="32" spans="1:17" x14ac:dyDescent="0.25">
      <c r="A32" s="315" t="s">
        <v>16</v>
      </c>
      <c r="B32" s="316"/>
      <c r="C32" s="83">
        <v>91140</v>
      </c>
      <c r="D32" s="83">
        <v>21500</v>
      </c>
      <c r="E32" s="83">
        <v>0</v>
      </c>
      <c r="F32" s="83">
        <v>75870</v>
      </c>
      <c r="G32" s="83">
        <v>69000</v>
      </c>
      <c r="H32" s="84">
        <v>0</v>
      </c>
      <c r="I32" s="84">
        <v>0</v>
      </c>
      <c r="J32" s="86">
        <v>33029</v>
      </c>
      <c r="K32" s="84">
        <v>0</v>
      </c>
      <c r="L32" s="115">
        <v>0</v>
      </c>
      <c r="M32" s="115"/>
      <c r="N32" s="43">
        <f>SUM(C32:L32)</f>
        <v>290539</v>
      </c>
      <c r="O32" s="2"/>
      <c r="P32" s="2"/>
      <c r="Q32" s="139">
        <v>224355</v>
      </c>
    </row>
    <row r="33" spans="1:17" x14ac:dyDescent="0.25">
      <c r="A33" s="325" t="s">
        <v>17</v>
      </c>
      <c r="B33" s="326"/>
      <c r="C33" s="87">
        <v>0</v>
      </c>
      <c r="D33" s="87">
        <v>0</v>
      </c>
      <c r="E33" s="88">
        <v>0</v>
      </c>
      <c r="F33" s="87">
        <v>25233</v>
      </c>
      <c r="G33" s="87">
        <v>0</v>
      </c>
      <c r="H33" s="88">
        <v>0</v>
      </c>
      <c r="I33" s="91">
        <v>0</v>
      </c>
      <c r="J33" s="89">
        <v>0</v>
      </c>
      <c r="K33" s="88">
        <v>0</v>
      </c>
      <c r="L33" s="88">
        <v>0</v>
      </c>
      <c r="M33" s="88"/>
      <c r="N33" s="42">
        <f>SUM(C33:L33)</f>
        <v>25233</v>
      </c>
      <c r="O33" s="2"/>
      <c r="P33" s="2"/>
      <c r="Q33" s="139">
        <v>22055</v>
      </c>
    </row>
    <row r="34" spans="1:17" ht="15.75" thickBot="1" x14ac:dyDescent="0.3">
      <c r="A34" s="327" t="s">
        <v>66</v>
      </c>
      <c r="B34" s="328"/>
      <c r="C34" s="12">
        <v>0</v>
      </c>
      <c r="D34" s="12">
        <v>0</v>
      </c>
      <c r="E34" s="13">
        <v>0</v>
      </c>
      <c r="F34" s="12">
        <v>4448</v>
      </c>
      <c r="G34" s="12">
        <v>0</v>
      </c>
      <c r="H34" s="13">
        <v>0</v>
      </c>
      <c r="I34" s="14">
        <v>0</v>
      </c>
      <c r="J34" s="15">
        <v>0</v>
      </c>
      <c r="K34" s="13">
        <v>0</v>
      </c>
      <c r="L34" s="14">
        <v>0</v>
      </c>
      <c r="M34" s="14"/>
      <c r="N34" s="81">
        <f>SUM(C34:L34)</f>
        <v>4448</v>
      </c>
      <c r="O34" s="2"/>
      <c r="P34" s="2"/>
      <c r="Q34" s="139">
        <v>3557</v>
      </c>
    </row>
    <row r="35" spans="1:17" ht="16.5" thickTop="1" thickBot="1" x14ac:dyDescent="0.3">
      <c r="A35" s="317" t="s">
        <v>7</v>
      </c>
      <c r="B35" s="318"/>
      <c r="C35" s="65">
        <f t="shared" ref="C35:L35" si="5">SUM(C32:C34)</f>
        <v>91140</v>
      </c>
      <c r="D35" s="66">
        <f t="shared" si="5"/>
        <v>21500</v>
      </c>
      <c r="E35" s="65">
        <f t="shared" si="5"/>
        <v>0</v>
      </c>
      <c r="F35" s="66">
        <f t="shared" si="5"/>
        <v>105551</v>
      </c>
      <c r="G35" s="65">
        <f t="shared" si="5"/>
        <v>69000</v>
      </c>
      <c r="H35" s="67">
        <f t="shared" si="5"/>
        <v>0</v>
      </c>
      <c r="I35" s="68">
        <f t="shared" si="5"/>
        <v>0</v>
      </c>
      <c r="J35" s="64">
        <f t="shared" si="5"/>
        <v>33029</v>
      </c>
      <c r="K35" s="68">
        <f t="shared" si="5"/>
        <v>0</v>
      </c>
      <c r="L35" s="69">
        <f t="shared" si="5"/>
        <v>0</v>
      </c>
      <c r="M35" s="69"/>
      <c r="N35" s="70"/>
      <c r="O35" s="56">
        <f>SUM(N32:N34)</f>
        <v>320220</v>
      </c>
      <c r="P35" s="134"/>
      <c r="Q35" s="140">
        <v>250394</v>
      </c>
    </row>
    <row r="36" spans="1:17" ht="15.75" thickBot="1" x14ac:dyDescent="0.3">
      <c r="A36" s="319" t="s">
        <v>18</v>
      </c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154"/>
      <c r="N36" s="8"/>
      <c r="Q36" s="136"/>
    </row>
    <row r="37" spans="1:17" x14ac:dyDescent="0.25">
      <c r="A37" s="315" t="s">
        <v>67</v>
      </c>
      <c r="B37" s="316"/>
      <c r="C37" s="76">
        <v>6480</v>
      </c>
      <c r="D37" s="77">
        <v>1529</v>
      </c>
      <c r="E37" s="77">
        <v>90</v>
      </c>
      <c r="F37" s="77">
        <v>530</v>
      </c>
      <c r="G37" s="76">
        <v>1310</v>
      </c>
      <c r="H37" s="77">
        <v>0</v>
      </c>
      <c r="I37" s="78">
        <v>0</v>
      </c>
      <c r="J37" s="78">
        <v>0</v>
      </c>
      <c r="K37" s="78">
        <v>0</v>
      </c>
      <c r="L37" s="80">
        <v>0</v>
      </c>
      <c r="M37" s="80"/>
      <c r="N37" s="43">
        <f>SUM(C37:L37)</f>
        <v>9939</v>
      </c>
      <c r="O37" s="2"/>
      <c r="P37" s="2"/>
      <c r="Q37" s="139">
        <v>12847</v>
      </c>
    </row>
    <row r="38" spans="1:17" ht="15.75" thickBot="1" x14ac:dyDescent="0.3">
      <c r="A38" s="309" t="s">
        <v>19</v>
      </c>
      <c r="B38" s="310"/>
      <c r="C38" s="73">
        <v>3240</v>
      </c>
      <c r="D38" s="74">
        <v>764</v>
      </c>
      <c r="E38" s="74">
        <v>96</v>
      </c>
      <c r="F38" s="74">
        <v>1954</v>
      </c>
      <c r="G38" s="73">
        <v>1030</v>
      </c>
      <c r="H38" s="74">
        <v>50</v>
      </c>
      <c r="I38" s="74">
        <v>0</v>
      </c>
      <c r="J38" s="75">
        <v>0</v>
      </c>
      <c r="K38" s="74">
        <v>0</v>
      </c>
      <c r="L38" s="74">
        <v>0</v>
      </c>
      <c r="M38" s="74"/>
      <c r="N38" s="79">
        <f>SUM(C38:L38)</f>
        <v>7134</v>
      </c>
      <c r="O38" s="2"/>
      <c r="P38" s="2"/>
      <c r="Q38" s="139">
        <v>7491</v>
      </c>
    </row>
    <row r="39" spans="1:17" ht="16.5" thickTop="1" thickBot="1" x14ac:dyDescent="0.3">
      <c r="A39" s="286" t="s">
        <v>20</v>
      </c>
      <c r="B39" s="287"/>
      <c r="C39" s="65">
        <f t="shared" ref="C39:L39" si="6">SUM(C37:C38)</f>
        <v>9720</v>
      </c>
      <c r="D39" s="66">
        <f t="shared" si="6"/>
        <v>2293</v>
      </c>
      <c r="E39" s="72">
        <f t="shared" si="6"/>
        <v>186</v>
      </c>
      <c r="F39" s="66">
        <f t="shared" si="6"/>
        <v>2484</v>
      </c>
      <c r="G39" s="65">
        <f t="shared" si="6"/>
        <v>2340</v>
      </c>
      <c r="H39" s="67">
        <f t="shared" si="6"/>
        <v>50</v>
      </c>
      <c r="I39" s="68">
        <f t="shared" si="6"/>
        <v>0</v>
      </c>
      <c r="J39" s="70">
        <f t="shared" si="6"/>
        <v>0</v>
      </c>
      <c r="K39" s="59">
        <f t="shared" si="6"/>
        <v>0</v>
      </c>
      <c r="L39" s="69">
        <f t="shared" si="6"/>
        <v>0</v>
      </c>
      <c r="M39" s="69"/>
      <c r="N39" s="70"/>
      <c r="O39" s="56">
        <f>SUM(C39:N39)</f>
        <v>17073</v>
      </c>
      <c r="P39" s="134"/>
      <c r="Q39" s="140">
        <v>20338</v>
      </c>
    </row>
    <row r="40" spans="1:17" ht="15.75" thickBot="1" x14ac:dyDescent="0.3">
      <c r="A40" s="321" t="s">
        <v>21</v>
      </c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3"/>
      <c r="M40" s="147"/>
      <c r="N40" s="2"/>
      <c r="Q40" s="136"/>
    </row>
    <row r="41" spans="1:17" x14ac:dyDescent="0.25">
      <c r="A41" s="315" t="s">
        <v>68</v>
      </c>
      <c r="B41" s="316"/>
      <c r="C41" s="83">
        <v>5292</v>
      </c>
      <c r="D41" s="83">
        <v>1248</v>
      </c>
      <c r="E41" s="84">
        <v>37</v>
      </c>
      <c r="F41" s="83">
        <v>680</v>
      </c>
      <c r="G41" s="83">
        <v>1290</v>
      </c>
      <c r="H41" s="84">
        <v>600</v>
      </c>
      <c r="I41" s="85">
        <v>0</v>
      </c>
      <c r="J41" s="86">
        <v>1150</v>
      </c>
      <c r="K41" s="84">
        <v>0</v>
      </c>
      <c r="L41" s="84">
        <v>0</v>
      </c>
      <c r="M41" s="84"/>
      <c r="N41" s="42">
        <f>SUM(C41:L41)</f>
        <v>10297</v>
      </c>
      <c r="O41" s="2"/>
      <c r="P41" s="2"/>
      <c r="Q41" s="139">
        <v>12076</v>
      </c>
    </row>
    <row r="42" spans="1:17" x14ac:dyDescent="0.25">
      <c r="A42" s="305" t="s">
        <v>22</v>
      </c>
      <c r="B42" s="306"/>
      <c r="C42" s="87">
        <v>5544</v>
      </c>
      <c r="D42" s="87">
        <v>1308</v>
      </c>
      <c r="E42" s="88">
        <v>30</v>
      </c>
      <c r="F42" s="87">
        <v>2510</v>
      </c>
      <c r="G42" s="87">
        <v>790</v>
      </c>
      <c r="H42" s="87">
        <v>500</v>
      </c>
      <c r="I42" s="88">
        <v>0</v>
      </c>
      <c r="J42" s="89">
        <v>1500</v>
      </c>
      <c r="K42" s="88">
        <v>0</v>
      </c>
      <c r="L42" s="88">
        <v>0</v>
      </c>
      <c r="M42" s="88"/>
      <c r="N42" s="42">
        <f>SUM(C42:L42)</f>
        <v>12182</v>
      </c>
      <c r="O42" s="20"/>
      <c r="P42" s="20"/>
      <c r="Q42" s="139">
        <v>15290</v>
      </c>
    </row>
    <row r="43" spans="1:17" x14ac:dyDescent="0.25">
      <c r="A43" s="305" t="s">
        <v>23</v>
      </c>
      <c r="B43" s="306"/>
      <c r="C43" s="87">
        <v>5292</v>
      </c>
      <c r="D43" s="87">
        <v>1248</v>
      </c>
      <c r="E43" s="88">
        <v>42</v>
      </c>
      <c r="F43" s="87">
        <v>4613</v>
      </c>
      <c r="G43" s="87">
        <v>2237</v>
      </c>
      <c r="H43" s="87">
        <v>715</v>
      </c>
      <c r="I43" s="91">
        <v>0</v>
      </c>
      <c r="J43" s="87">
        <v>1150</v>
      </c>
      <c r="K43" s="88">
        <v>0</v>
      </c>
      <c r="L43" s="88">
        <v>0</v>
      </c>
      <c r="M43" s="88"/>
      <c r="N43" s="42">
        <f>SUM(C43:L43)</f>
        <v>15297</v>
      </c>
      <c r="O43" s="2"/>
      <c r="P43" s="2"/>
      <c r="Q43" s="139">
        <v>14802</v>
      </c>
    </row>
    <row r="44" spans="1:17" ht="15.75" thickBot="1" x14ac:dyDescent="0.3">
      <c r="A44" s="309" t="s">
        <v>24</v>
      </c>
      <c r="B44" s="310"/>
      <c r="C44" s="90">
        <v>42449</v>
      </c>
      <c r="D44" s="73">
        <v>10014</v>
      </c>
      <c r="E44" s="74">
        <v>178</v>
      </c>
      <c r="F44" s="73">
        <v>14645</v>
      </c>
      <c r="G44" s="73">
        <v>12530</v>
      </c>
      <c r="H44" s="73">
        <v>1700</v>
      </c>
      <c r="I44" s="75">
        <v>0</v>
      </c>
      <c r="J44" s="73">
        <v>4980</v>
      </c>
      <c r="K44" s="74">
        <v>0</v>
      </c>
      <c r="L44" s="74">
        <v>0</v>
      </c>
      <c r="M44" s="74"/>
      <c r="N44" s="79">
        <f>SUM(C44:L44)</f>
        <v>86496</v>
      </c>
      <c r="O44" s="20"/>
      <c r="P44" s="20"/>
      <c r="Q44" s="139">
        <v>80717</v>
      </c>
    </row>
    <row r="45" spans="1:17" ht="16.5" thickTop="1" thickBot="1" x14ac:dyDescent="0.3">
      <c r="A45" s="286" t="s">
        <v>25</v>
      </c>
      <c r="B45" s="287"/>
      <c r="C45" s="92">
        <f t="shared" ref="C45:L45" si="7">SUM(C41:C44)</f>
        <v>58577</v>
      </c>
      <c r="D45" s="93">
        <f t="shared" si="7"/>
        <v>13818</v>
      </c>
      <c r="E45" s="94">
        <f t="shared" si="7"/>
        <v>287</v>
      </c>
      <c r="F45" s="93">
        <f t="shared" si="7"/>
        <v>22448</v>
      </c>
      <c r="G45" s="92">
        <f t="shared" si="7"/>
        <v>16847</v>
      </c>
      <c r="H45" s="93">
        <f t="shared" si="7"/>
        <v>3515</v>
      </c>
      <c r="I45" s="95">
        <f t="shared" si="7"/>
        <v>0</v>
      </c>
      <c r="J45" s="96">
        <f t="shared" si="7"/>
        <v>8780</v>
      </c>
      <c r="K45" s="94">
        <f t="shared" si="7"/>
        <v>0</v>
      </c>
      <c r="L45" s="97">
        <f t="shared" si="7"/>
        <v>0</v>
      </c>
      <c r="M45" s="97"/>
      <c r="N45" s="98"/>
      <c r="O45" s="99">
        <f>SUM(C45:N45)</f>
        <v>124272</v>
      </c>
      <c r="P45" s="134"/>
      <c r="Q45" s="140">
        <v>122885</v>
      </c>
    </row>
    <row r="46" spans="1:17" x14ac:dyDescent="0.25">
      <c r="A46" s="315" t="s">
        <v>26</v>
      </c>
      <c r="B46" s="316"/>
      <c r="C46" s="101">
        <v>2268</v>
      </c>
      <c r="D46" s="102">
        <v>535</v>
      </c>
      <c r="E46" s="102">
        <v>0</v>
      </c>
      <c r="F46" s="101">
        <v>70</v>
      </c>
      <c r="G46" s="101">
        <v>135</v>
      </c>
      <c r="H46" s="102">
        <v>81</v>
      </c>
      <c r="I46" s="103">
        <v>0</v>
      </c>
      <c r="J46" s="104">
        <v>0</v>
      </c>
      <c r="K46" s="102">
        <v>0</v>
      </c>
      <c r="L46" s="102">
        <v>0</v>
      </c>
      <c r="M46" s="102"/>
      <c r="N46" s="42">
        <f>SUM(C46:L46)</f>
        <v>3089</v>
      </c>
      <c r="Q46" s="139">
        <v>3040</v>
      </c>
    </row>
    <row r="47" spans="1:17" ht="15.75" thickBot="1" x14ac:dyDescent="0.3">
      <c r="A47" s="299" t="s">
        <v>27</v>
      </c>
      <c r="B47" s="300"/>
      <c r="C47" s="12">
        <v>7654</v>
      </c>
      <c r="D47" s="12">
        <v>1806</v>
      </c>
      <c r="E47" s="13">
        <v>84</v>
      </c>
      <c r="F47" s="12">
        <v>4205</v>
      </c>
      <c r="G47" s="12">
        <v>2735</v>
      </c>
      <c r="H47" s="13">
        <v>80</v>
      </c>
      <c r="I47" s="14">
        <v>0</v>
      </c>
      <c r="J47" s="14">
        <v>1300</v>
      </c>
      <c r="K47" s="13">
        <v>0</v>
      </c>
      <c r="L47" s="13">
        <v>0</v>
      </c>
      <c r="M47" s="13"/>
      <c r="N47" s="82">
        <f>SUM(C47:L47)</f>
        <v>17864</v>
      </c>
      <c r="O47" s="2"/>
      <c r="P47" s="2"/>
      <c r="Q47" s="139">
        <v>13752</v>
      </c>
    </row>
    <row r="48" spans="1:17" ht="16.5" thickTop="1" thickBot="1" x14ac:dyDescent="0.3">
      <c r="A48" s="301" t="s">
        <v>28</v>
      </c>
      <c r="B48" s="302"/>
      <c r="C48" s="92">
        <f t="shared" ref="C48:L48" si="8">SUM(C46:C47)</f>
        <v>9922</v>
      </c>
      <c r="D48" s="93">
        <f t="shared" si="8"/>
        <v>2341</v>
      </c>
      <c r="E48" s="94">
        <f t="shared" si="8"/>
        <v>84</v>
      </c>
      <c r="F48" s="93">
        <f t="shared" si="8"/>
        <v>4275</v>
      </c>
      <c r="G48" s="92">
        <f t="shared" si="8"/>
        <v>2870</v>
      </c>
      <c r="H48" s="93">
        <f t="shared" si="8"/>
        <v>161</v>
      </c>
      <c r="I48" s="95">
        <f t="shared" si="8"/>
        <v>0</v>
      </c>
      <c r="J48" s="96">
        <f t="shared" si="8"/>
        <v>1300</v>
      </c>
      <c r="K48" s="100">
        <f t="shared" si="8"/>
        <v>0</v>
      </c>
      <c r="L48" s="97">
        <f t="shared" si="8"/>
        <v>0</v>
      </c>
      <c r="M48" s="97"/>
      <c r="N48" s="98"/>
      <c r="O48" s="99">
        <f>SUM(C48:N48)</f>
        <v>20953</v>
      </c>
      <c r="P48" s="134"/>
      <c r="Q48" s="140">
        <v>16792</v>
      </c>
    </row>
    <row r="49" spans="1:17" x14ac:dyDescent="0.25">
      <c r="A49" s="303" t="s">
        <v>29</v>
      </c>
      <c r="B49" s="304"/>
      <c r="C49" s="105">
        <v>5935</v>
      </c>
      <c r="D49" s="105">
        <v>1400</v>
      </c>
      <c r="E49" s="106">
        <v>0</v>
      </c>
      <c r="F49" s="105">
        <v>1346</v>
      </c>
      <c r="G49" s="105">
        <v>3890</v>
      </c>
      <c r="H49" s="106">
        <v>1000</v>
      </c>
      <c r="I49" s="106">
        <v>0</v>
      </c>
      <c r="J49" s="107">
        <v>0</v>
      </c>
      <c r="K49" s="106">
        <v>0</v>
      </c>
      <c r="L49" s="106">
        <v>0</v>
      </c>
      <c r="M49" s="106"/>
      <c r="N49" s="42">
        <f t="shared" ref="N49:N54" si="9">SUM(C49:L49)</f>
        <v>13571</v>
      </c>
      <c r="Q49" s="139">
        <v>13380</v>
      </c>
    </row>
    <row r="50" spans="1:17" x14ac:dyDescent="0.25">
      <c r="A50" s="305" t="s">
        <v>30</v>
      </c>
      <c r="B50" s="306"/>
      <c r="C50" s="87">
        <v>7938</v>
      </c>
      <c r="D50" s="87">
        <v>1873</v>
      </c>
      <c r="E50" s="88">
        <v>32</v>
      </c>
      <c r="F50" s="87">
        <v>1988</v>
      </c>
      <c r="G50" s="87">
        <v>3816</v>
      </c>
      <c r="H50" s="88">
        <v>0</v>
      </c>
      <c r="I50" s="88">
        <v>0</v>
      </c>
      <c r="J50" s="89">
        <v>100</v>
      </c>
      <c r="K50" s="88">
        <v>0</v>
      </c>
      <c r="L50" s="88">
        <v>0</v>
      </c>
      <c r="M50" s="88"/>
      <c r="N50" s="42">
        <f t="shared" si="9"/>
        <v>15747</v>
      </c>
      <c r="O50" s="2"/>
      <c r="P50" s="2"/>
      <c r="Q50" s="139">
        <v>18844</v>
      </c>
    </row>
    <row r="51" spans="1:17" x14ac:dyDescent="0.25">
      <c r="A51" s="307" t="s">
        <v>59</v>
      </c>
      <c r="B51" s="308"/>
      <c r="C51" s="101">
        <v>3398</v>
      </c>
      <c r="D51" s="101">
        <v>801</v>
      </c>
      <c r="E51" s="102">
        <v>0</v>
      </c>
      <c r="F51" s="101">
        <v>0</v>
      </c>
      <c r="G51" s="101">
        <v>0</v>
      </c>
      <c r="H51" s="102">
        <v>0</v>
      </c>
      <c r="I51" s="102">
        <v>0</v>
      </c>
      <c r="J51" s="104">
        <v>0</v>
      </c>
      <c r="K51" s="102">
        <v>0</v>
      </c>
      <c r="L51" s="102">
        <v>0</v>
      </c>
      <c r="M51" s="102"/>
      <c r="N51" s="42">
        <f t="shared" si="9"/>
        <v>4199</v>
      </c>
      <c r="O51" s="2"/>
      <c r="P51" s="2"/>
      <c r="Q51" s="139">
        <v>900</v>
      </c>
    </row>
    <row r="52" spans="1:17" x14ac:dyDescent="0.25">
      <c r="A52" s="305" t="s">
        <v>31</v>
      </c>
      <c r="B52" s="306"/>
      <c r="C52" s="87">
        <v>60115</v>
      </c>
      <c r="D52" s="87">
        <v>14181</v>
      </c>
      <c r="E52" s="88">
        <v>550</v>
      </c>
      <c r="F52" s="87">
        <v>44701</v>
      </c>
      <c r="G52" s="87">
        <v>32418</v>
      </c>
      <c r="H52" s="88">
        <v>0</v>
      </c>
      <c r="I52" s="88">
        <v>0</v>
      </c>
      <c r="J52" s="89">
        <v>64326</v>
      </c>
      <c r="K52" s="91">
        <v>0</v>
      </c>
      <c r="L52" s="88">
        <v>0</v>
      </c>
      <c r="M52" s="88"/>
      <c r="N52" s="42">
        <f t="shared" si="9"/>
        <v>216291</v>
      </c>
      <c r="O52" s="2"/>
      <c r="P52" s="2"/>
      <c r="Q52" s="139">
        <v>205948</v>
      </c>
    </row>
    <row r="53" spans="1:17" x14ac:dyDescent="0.25">
      <c r="A53" s="307" t="s">
        <v>32</v>
      </c>
      <c r="B53" s="308"/>
      <c r="C53" s="88">
        <v>100</v>
      </c>
      <c r="D53" s="88">
        <v>24</v>
      </c>
      <c r="E53" s="87">
        <v>200</v>
      </c>
      <c r="F53" s="87">
        <v>31862</v>
      </c>
      <c r="G53" s="87">
        <v>9800</v>
      </c>
      <c r="H53" s="88">
        <v>0</v>
      </c>
      <c r="I53" s="91">
        <v>0</v>
      </c>
      <c r="J53" s="91">
        <v>0</v>
      </c>
      <c r="K53" s="88">
        <v>0</v>
      </c>
      <c r="L53" s="88">
        <v>0</v>
      </c>
      <c r="M53" s="88"/>
      <c r="N53" s="42">
        <f t="shared" si="9"/>
        <v>41986</v>
      </c>
      <c r="O53" s="2"/>
      <c r="P53" s="2"/>
      <c r="Q53" s="139">
        <v>42170</v>
      </c>
    </row>
    <row r="54" spans="1:17" ht="15.75" thickBot="1" x14ac:dyDescent="0.3">
      <c r="A54" s="309" t="s">
        <v>79</v>
      </c>
      <c r="B54" s="310"/>
      <c r="C54" s="73">
        <v>17779</v>
      </c>
      <c r="D54" s="73">
        <v>4194</v>
      </c>
      <c r="E54" s="73">
        <v>0</v>
      </c>
      <c r="F54" s="73">
        <v>1015</v>
      </c>
      <c r="G54" s="73">
        <v>680</v>
      </c>
      <c r="H54" s="74">
        <v>0</v>
      </c>
      <c r="I54" s="74">
        <v>0</v>
      </c>
      <c r="J54" s="108">
        <v>1500</v>
      </c>
      <c r="K54" s="74">
        <v>0</v>
      </c>
      <c r="L54" s="74">
        <v>0</v>
      </c>
      <c r="M54" s="74"/>
      <c r="N54" s="79">
        <f t="shared" si="9"/>
        <v>25168</v>
      </c>
      <c r="O54" s="2"/>
      <c r="P54" s="2"/>
      <c r="Q54" s="139">
        <v>27249</v>
      </c>
    </row>
    <row r="55" spans="1:17" ht="16.5" thickTop="1" thickBot="1" x14ac:dyDescent="0.3">
      <c r="A55" s="286" t="s">
        <v>33</v>
      </c>
      <c r="B55" s="287"/>
      <c r="C55" s="65">
        <f t="shared" ref="C55:L55" si="10">SUM(C49:C54)</f>
        <v>95265</v>
      </c>
      <c r="D55" s="66">
        <f t="shared" si="10"/>
        <v>22473</v>
      </c>
      <c r="E55" s="65">
        <f t="shared" si="10"/>
        <v>782</v>
      </c>
      <c r="F55" s="66">
        <f t="shared" si="10"/>
        <v>80912</v>
      </c>
      <c r="G55" s="65">
        <f t="shared" si="10"/>
        <v>50604</v>
      </c>
      <c r="H55" s="66">
        <f t="shared" si="10"/>
        <v>1000</v>
      </c>
      <c r="I55" s="68">
        <f t="shared" si="10"/>
        <v>0</v>
      </c>
      <c r="J55" s="64">
        <f t="shared" si="10"/>
        <v>65926</v>
      </c>
      <c r="K55" s="68">
        <f t="shared" si="10"/>
        <v>0</v>
      </c>
      <c r="L55" s="69">
        <f t="shared" si="10"/>
        <v>0</v>
      </c>
      <c r="M55" s="69"/>
      <c r="N55" s="70"/>
      <c r="O55" s="56">
        <f>SUM(C55:N55)</f>
        <v>316962</v>
      </c>
      <c r="P55" s="134"/>
      <c r="Q55" s="140">
        <v>308491</v>
      </c>
    </row>
    <row r="56" spans="1:17" ht="15.75" thickBot="1" x14ac:dyDescent="0.3">
      <c r="A56" s="311" t="s">
        <v>34</v>
      </c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Q56" s="136"/>
    </row>
    <row r="57" spans="1:17" x14ac:dyDescent="0.25">
      <c r="A57" s="313" t="s">
        <v>61</v>
      </c>
      <c r="B57" s="314"/>
      <c r="C57" s="24">
        <v>166758</v>
      </c>
      <c r="D57" s="24">
        <v>39338</v>
      </c>
      <c r="E57" s="23">
        <v>387</v>
      </c>
      <c r="F57" s="24">
        <v>26929</v>
      </c>
      <c r="G57" s="24">
        <v>43011</v>
      </c>
      <c r="H57" s="23">
        <v>213</v>
      </c>
      <c r="I57" s="25">
        <v>0</v>
      </c>
      <c r="J57" s="22">
        <v>32604</v>
      </c>
      <c r="K57" s="23">
        <v>0</v>
      </c>
      <c r="L57" s="23">
        <v>0</v>
      </c>
      <c r="M57" s="23"/>
      <c r="N57" s="42">
        <f t="shared" ref="N57:N85" si="11">SUM(C57:L57)</f>
        <v>309240</v>
      </c>
      <c r="O57" s="2"/>
      <c r="P57" s="2"/>
      <c r="Q57" s="139">
        <v>291416</v>
      </c>
    </row>
    <row r="58" spans="1:17" ht="15.75" thickBot="1" x14ac:dyDescent="0.3">
      <c r="A58" s="295" t="s">
        <v>35</v>
      </c>
      <c r="B58" s="296"/>
      <c r="C58" s="12">
        <v>19724</v>
      </c>
      <c r="D58" s="12">
        <v>4653</v>
      </c>
      <c r="E58" s="13">
        <v>0</v>
      </c>
      <c r="F58" s="13">
        <v>0</v>
      </c>
      <c r="G58" s="13">
        <v>719</v>
      </c>
      <c r="H58" s="13">
        <v>0</v>
      </c>
      <c r="I58" s="14">
        <v>0</v>
      </c>
      <c r="J58" s="14">
        <v>400</v>
      </c>
      <c r="K58" s="13">
        <v>0</v>
      </c>
      <c r="L58" s="13">
        <v>0</v>
      </c>
      <c r="M58" s="13"/>
      <c r="N58" s="45">
        <f t="shared" si="11"/>
        <v>25496</v>
      </c>
      <c r="O58" s="2"/>
      <c r="P58" s="2"/>
      <c r="Q58" s="139">
        <v>19748</v>
      </c>
    </row>
    <row r="59" spans="1:17" ht="16.5" thickTop="1" thickBot="1" x14ac:dyDescent="0.3">
      <c r="A59" s="284" t="s">
        <v>2</v>
      </c>
      <c r="B59" s="285"/>
      <c r="C59" s="113">
        <f t="shared" ref="C59:M59" si="12">SUM(C57:C58)</f>
        <v>186482</v>
      </c>
      <c r="D59" s="113">
        <f t="shared" si="12"/>
        <v>43991</v>
      </c>
      <c r="E59" s="113">
        <f t="shared" si="12"/>
        <v>387</v>
      </c>
      <c r="F59" s="113">
        <f t="shared" si="12"/>
        <v>26929</v>
      </c>
      <c r="G59" s="113">
        <f t="shared" si="12"/>
        <v>43730</v>
      </c>
      <c r="H59" s="113">
        <f t="shared" si="12"/>
        <v>213</v>
      </c>
      <c r="I59" s="113">
        <f t="shared" si="12"/>
        <v>0</v>
      </c>
      <c r="J59" s="113">
        <f t="shared" si="12"/>
        <v>33004</v>
      </c>
      <c r="K59" s="113">
        <f t="shared" si="12"/>
        <v>0</v>
      </c>
      <c r="L59" s="113">
        <f t="shared" si="12"/>
        <v>0</v>
      </c>
      <c r="M59" s="113">
        <f t="shared" si="12"/>
        <v>0</v>
      </c>
      <c r="N59" s="111">
        <f t="shared" si="11"/>
        <v>334736</v>
      </c>
      <c r="O59" s="2"/>
      <c r="P59" s="2"/>
      <c r="Q59" s="142">
        <v>311164</v>
      </c>
    </row>
    <row r="60" spans="1:17" ht="15.75" thickTop="1" x14ac:dyDescent="0.25">
      <c r="A60" s="293" t="s">
        <v>62</v>
      </c>
      <c r="B60" s="294"/>
      <c r="C60" s="24">
        <v>123657</v>
      </c>
      <c r="D60" s="24">
        <v>29171</v>
      </c>
      <c r="E60" s="23">
        <v>510</v>
      </c>
      <c r="F60" s="24">
        <v>16855</v>
      </c>
      <c r="G60" s="24">
        <v>29632</v>
      </c>
      <c r="H60" s="23">
        <v>250</v>
      </c>
      <c r="I60" s="25">
        <v>0</v>
      </c>
      <c r="J60" s="22">
        <v>1500</v>
      </c>
      <c r="K60" s="23">
        <v>0</v>
      </c>
      <c r="L60" s="23">
        <v>0</v>
      </c>
      <c r="M60" s="23"/>
      <c r="N60" s="42">
        <f t="shared" si="11"/>
        <v>201575</v>
      </c>
      <c r="O60" s="114"/>
      <c r="P60" s="114"/>
      <c r="Q60" s="139">
        <v>200058</v>
      </c>
    </row>
    <row r="61" spans="1:17" ht="15.75" thickBot="1" x14ac:dyDescent="0.3">
      <c r="A61" s="295" t="s">
        <v>35</v>
      </c>
      <c r="B61" s="296"/>
      <c r="C61" s="12">
        <v>19470</v>
      </c>
      <c r="D61" s="12">
        <v>4593</v>
      </c>
      <c r="E61" s="13">
        <v>0</v>
      </c>
      <c r="F61" s="13">
        <v>0</v>
      </c>
      <c r="G61" s="13">
        <v>523</v>
      </c>
      <c r="H61" s="13">
        <v>0</v>
      </c>
      <c r="I61" s="14">
        <v>0</v>
      </c>
      <c r="J61" s="14">
        <v>350</v>
      </c>
      <c r="K61" s="13">
        <v>0</v>
      </c>
      <c r="L61" s="13">
        <v>0</v>
      </c>
      <c r="M61" s="13"/>
      <c r="N61" s="45">
        <f t="shared" si="11"/>
        <v>24936</v>
      </c>
      <c r="O61" s="20"/>
      <c r="P61" s="20"/>
      <c r="Q61" s="139">
        <v>13663</v>
      </c>
    </row>
    <row r="62" spans="1:17" ht="16.5" thickTop="1" thickBot="1" x14ac:dyDescent="0.3">
      <c r="A62" s="284" t="s">
        <v>2</v>
      </c>
      <c r="B62" s="285"/>
      <c r="C62" s="113">
        <f t="shared" ref="C62:M62" si="13">SUM(C60:C61)</f>
        <v>143127</v>
      </c>
      <c r="D62" s="113">
        <f t="shared" si="13"/>
        <v>33764</v>
      </c>
      <c r="E62" s="113">
        <f t="shared" si="13"/>
        <v>510</v>
      </c>
      <c r="F62" s="113">
        <f t="shared" si="13"/>
        <v>16855</v>
      </c>
      <c r="G62" s="113">
        <f t="shared" si="13"/>
        <v>30155</v>
      </c>
      <c r="H62" s="113">
        <f t="shared" si="13"/>
        <v>250</v>
      </c>
      <c r="I62" s="113">
        <f t="shared" si="13"/>
        <v>0</v>
      </c>
      <c r="J62" s="113">
        <f t="shared" si="13"/>
        <v>1850</v>
      </c>
      <c r="K62" s="113">
        <f t="shared" si="13"/>
        <v>0</v>
      </c>
      <c r="L62" s="113">
        <f t="shared" si="13"/>
        <v>0</v>
      </c>
      <c r="M62" s="113">
        <f t="shared" si="13"/>
        <v>0</v>
      </c>
      <c r="N62" s="111">
        <f t="shared" si="11"/>
        <v>226511</v>
      </c>
      <c r="O62" s="20"/>
      <c r="P62" s="20"/>
      <c r="Q62" s="142">
        <v>213721</v>
      </c>
    </row>
    <row r="63" spans="1:17" ht="15.75" thickTop="1" x14ac:dyDescent="0.25">
      <c r="A63" s="293" t="s">
        <v>36</v>
      </c>
      <c r="B63" s="294"/>
      <c r="C63" s="24">
        <v>192024</v>
      </c>
      <c r="D63" s="24">
        <v>45298</v>
      </c>
      <c r="E63" s="24">
        <v>850</v>
      </c>
      <c r="F63" s="24">
        <v>366388</v>
      </c>
      <c r="G63" s="24">
        <v>98675</v>
      </c>
      <c r="H63" s="23">
        <v>710</v>
      </c>
      <c r="I63" s="25">
        <v>0</v>
      </c>
      <c r="J63" s="22">
        <v>42229</v>
      </c>
      <c r="K63" s="23">
        <v>0</v>
      </c>
      <c r="L63" s="23">
        <v>0</v>
      </c>
      <c r="M63" s="23"/>
      <c r="N63" s="42">
        <f t="shared" si="11"/>
        <v>746174</v>
      </c>
      <c r="O63" s="114"/>
      <c r="P63" s="114"/>
      <c r="Q63" s="139">
        <v>617465</v>
      </c>
    </row>
    <row r="64" spans="1:17" x14ac:dyDescent="0.25">
      <c r="A64" s="297" t="s">
        <v>37</v>
      </c>
      <c r="B64" s="298"/>
      <c r="C64" s="16">
        <v>346707</v>
      </c>
      <c r="D64" s="16">
        <v>81788</v>
      </c>
      <c r="E64" s="17">
        <v>0</v>
      </c>
      <c r="F64" s="17">
        <v>3133</v>
      </c>
      <c r="G64" s="17">
        <v>0</v>
      </c>
      <c r="H64" s="17">
        <v>0</v>
      </c>
      <c r="I64" s="18">
        <v>0</v>
      </c>
      <c r="J64" s="18">
        <v>0</v>
      </c>
      <c r="K64" s="17">
        <v>0</v>
      </c>
      <c r="L64" s="17">
        <v>0</v>
      </c>
      <c r="M64" s="17"/>
      <c r="N64" s="42">
        <f t="shared" si="11"/>
        <v>431628</v>
      </c>
      <c r="O64" s="2"/>
      <c r="P64" s="2"/>
      <c r="Q64" s="139">
        <v>425803</v>
      </c>
    </row>
    <row r="65" spans="1:17" ht="15.75" thickBot="1" x14ac:dyDescent="0.3">
      <c r="A65" s="291" t="s">
        <v>38</v>
      </c>
      <c r="B65" s="292"/>
      <c r="C65" s="148">
        <v>0</v>
      </c>
      <c r="D65" s="148">
        <v>0</v>
      </c>
      <c r="E65" s="148">
        <v>0</v>
      </c>
      <c r="F65" s="148">
        <v>0</v>
      </c>
      <c r="G65" s="149">
        <v>3735</v>
      </c>
      <c r="H65" s="148">
        <v>0</v>
      </c>
      <c r="I65" s="148">
        <v>0</v>
      </c>
      <c r="J65" s="18">
        <v>6000</v>
      </c>
      <c r="K65" s="17">
        <v>0</v>
      </c>
      <c r="L65" s="17">
        <v>0</v>
      </c>
      <c r="M65" s="17"/>
      <c r="N65" s="133">
        <f t="shared" si="11"/>
        <v>9735</v>
      </c>
      <c r="O65" s="2"/>
      <c r="P65" s="2"/>
      <c r="Q65" s="139">
        <v>11342</v>
      </c>
    </row>
    <row r="66" spans="1:17" ht="16.5" thickTop="1" thickBot="1" x14ac:dyDescent="0.3">
      <c r="A66" s="284" t="s">
        <v>2</v>
      </c>
      <c r="B66" s="285"/>
      <c r="C66" s="109">
        <f t="shared" ref="C66:M66" si="14">SUM(C63:C65)</f>
        <v>538731</v>
      </c>
      <c r="D66" s="109">
        <f t="shared" si="14"/>
        <v>127086</v>
      </c>
      <c r="E66" s="109">
        <f t="shared" si="14"/>
        <v>850</v>
      </c>
      <c r="F66" s="109">
        <f t="shared" si="14"/>
        <v>369521</v>
      </c>
      <c r="G66" s="109">
        <f t="shared" si="14"/>
        <v>102410</v>
      </c>
      <c r="H66" s="109">
        <f t="shared" si="14"/>
        <v>710</v>
      </c>
      <c r="I66" s="109">
        <f t="shared" si="14"/>
        <v>0</v>
      </c>
      <c r="J66" s="109">
        <f t="shared" si="14"/>
        <v>48229</v>
      </c>
      <c r="K66" s="109">
        <f t="shared" si="14"/>
        <v>0</v>
      </c>
      <c r="L66" s="109">
        <f t="shared" si="14"/>
        <v>0</v>
      </c>
      <c r="M66" s="109">
        <f t="shared" si="14"/>
        <v>0</v>
      </c>
      <c r="N66" s="111">
        <f t="shared" si="11"/>
        <v>1187537</v>
      </c>
      <c r="O66" s="2"/>
      <c r="P66" s="2"/>
      <c r="Q66" s="142">
        <v>1054610</v>
      </c>
    </row>
    <row r="67" spans="1:17" ht="15.75" thickTop="1" x14ac:dyDescent="0.25">
      <c r="A67" s="293" t="s">
        <v>39</v>
      </c>
      <c r="B67" s="294"/>
      <c r="C67" s="16">
        <v>69080</v>
      </c>
      <c r="D67" s="16">
        <v>16296</v>
      </c>
      <c r="E67" s="17">
        <v>390</v>
      </c>
      <c r="F67" s="16">
        <v>18072</v>
      </c>
      <c r="G67" s="16">
        <v>28778</v>
      </c>
      <c r="H67" s="17">
        <v>92</v>
      </c>
      <c r="I67" s="18">
        <v>0</v>
      </c>
      <c r="J67" s="28">
        <v>16218</v>
      </c>
      <c r="K67" s="17">
        <v>0</v>
      </c>
      <c r="L67" s="17">
        <v>0</v>
      </c>
      <c r="M67" s="17"/>
      <c r="N67" s="42">
        <f t="shared" si="11"/>
        <v>148926</v>
      </c>
      <c r="O67" s="114"/>
      <c r="P67" s="114"/>
      <c r="Q67" s="139">
        <v>247337</v>
      </c>
    </row>
    <row r="68" spans="1:17" x14ac:dyDescent="0.25">
      <c r="A68" s="280" t="s">
        <v>40</v>
      </c>
      <c r="B68" s="281"/>
      <c r="C68" s="16">
        <v>5620</v>
      </c>
      <c r="D68" s="17">
        <v>1326</v>
      </c>
      <c r="E68" s="17">
        <v>0</v>
      </c>
      <c r="F68" s="17">
        <v>0</v>
      </c>
      <c r="G68" s="17">
        <v>0</v>
      </c>
      <c r="H68" s="17">
        <v>0</v>
      </c>
      <c r="I68" s="18">
        <v>0</v>
      </c>
      <c r="J68" s="18">
        <v>0</v>
      </c>
      <c r="K68" s="17">
        <v>0</v>
      </c>
      <c r="L68" s="17">
        <v>0</v>
      </c>
      <c r="M68" s="17"/>
      <c r="N68" s="42">
        <f t="shared" si="11"/>
        <v>6946</v>
      </c>
      <c r="O68" s="2"/>
      <c r="P68" s="2"/>
      <c r="Q68" s="139">
        <v>4151</v>
      </c>
    </row>
    <row r="69" spans="1:17" x14ac:dyDescent="0.25">
      <c r="A69" s="280" t="s">
        <v>41</v>
      </c>
      <c r="B69" s="281"/>
      <c r="C69" s="30">
        <v>71787</v>
      </c>
      <c r="D69" s="30">
        <v>16935</v>
      </c>
      <c r="E69" s="31">
        <v>0</v>
      </c>
      <c r="F69" s="30">
        <v>0</v>
      </c>
      <c r="G69" s="31">
        <v>0</v>
      </c>
      <c r="H69" s="31">
        <v>0</v>
      </c>
      <c r="I69" s="32">
        <v>0</v>
      </c>
      <c r="J69" s="32">
        <v>0</v>
      </c>
      <c r="K69" s="31">
        <v>0</v>
      </c>
      <c r="L69" s="31">
        <v>0</v>
      </c>
      <c r="M69" s="31"/>
      <c r="N69" s="42">
        <f t="shared" si="11"/>
        <v>88722</v>
      </c>
      <c r="O69" s="2"/>
      <c r="P69" s="2"/>
      <c r="Q69" s="139">
        <v>83101</v>
      </c>
    </row>
    <row r="70" spans="1:17" x14ac:dyDescent="0.25">
      <c r="A70" s="280" t="s">
        <v>74</v>
      </c>
      <c r="B70" s="281"/>
      <c r="C70" s="16">
        <v>3856</v>
      </c>
      <c r="D70" s="16">
        <v>910</v>
      </c>
      <c r="E70" s="17">
        <v>0</v>
      </c>
      <c r="F70" s="16">
        <v>0</v>
      </c>
      <c r="G70" s="17">
        <v>0</v>
      </c>
      <c r="H70" s="17">
        <v>0</v>
      </c>
      <c r="I70" s="18">
        <v>0</v>
      </c>
      <c r="J70" s="18">
        <v>0</v>
      </c>
      <c r="K70" s="17">
        <v>0</v>
      </c>
      <c r="L70" s="17">
        <v>0</v>
      </c>
      <c r="M70" s="17"/>
      <c r="N70" s="42">
        <f>SUM(C70:L70)</f>
        <v>4766</v>
      </c>
      <c r="O70" s="2"/>
      <c r="P70" s="2"/>
      <c r="Q70" s="139">
        <v>0</v>
      </c>
    </row>
    <row r="71" spans="1:17" x14ac:dyDescent="0.25">
      <c r="A71" s="280" t="s">
        <v>42</v>
      </c>
      <c r="B71" s="281"/>
      <c r="C71" s="16">
        <v>2417</v>
      </c>
      <c r="D71" s="16">
        <v>570</v>
      </c>
      <c r="E71" s="17">
        <v>0</v>
      </c>
      <c r="F71" s="17">
        <v>0</v>
      </c>
      <c r="G71" s="17">
        <v>0</v>
      </c>
      <c r="H71" s="17">
        <v>0</v>
      </c>
      <c r="I71" s="18">
        <v>0</v>
      </c>
      <c r="J71" s="18">
        <v>0</v>
      </c>
      <c r="K71" s="17">
        <v>0</v>
      </c>
      <c r="L71" s="17">
        <v>0</v>
      </c>
      <c r="M71" s="17"/>
      <c r="N71" s="42">
        <f t="shared" si="11"/>
        <v>2987</v>
      </c>
      <c r="O71" s="2"/>
      <c r="P71" s="2"/>
      <c r="Q71" s="139">
        <v>3128</v>
      </c>
    </row>
    <row r="72" spans="1:17" ht="15.75" thickBot="1" x14ac:dyDescent="0.3">
      <c r="A72" s="291" t="s">
        <v>38</v>
      </c>
      <c r="B72" s="292"/>
      <c r="C72" s="31">
        <v>0</v>
      </c>
      <c r="D72" s="31">
        <v>0</v>
      </c>
      <c r="E72" s="31">
        <v>0</v>
      </c>
      <c r="F72" s="31">
        <v>0</v>
      </c>
      <c r="G72" s="30">
        <v>1200</v>
      </c>
      <c r="H72" s="31">
        <v>0</v>
      </c>
      <c r="I72" s="32">
        <v>0</v>
      </c>
      <c r="J72" s="32">
        <v>565</v>
      </c>
      <c r="K72" s="31">
        <v>0</v>
      </c>
      <c r="L72" s="31">
        <v>0</v>
      </c>
      <c r="M72" s="31"/>
      <c r="N72" s="6">
        <f t="shared" si="11"/>
        <v>1765</v>
      </c>
      <c r="O72" s="20"/>
      <c r="P72" s="20"/>
      <c r="Q72" s="139">
        <v>1928</v>
      </c>
    </row>
    <row r="73" spans="1:17" ht="16.5" thickTop="1" thickBot="1" x14ac:dyDescent="0.3">
      <c r="A73" s="284" t="s">
        <v>2</v>
      </c>
      <c r="B73" s="285"/>
      <c r="C73" s="109">
        <f t="shared" ref="C73:M73" si="15">SUM(C67:C72)</f>
        <v>152760</v>
      </c>
      <c r="D73" s="109">
        <f t="shared" si="15"/>
        <v>36037</v>
      </c>
      <c r="E73" s="109">
        <f t="shared" si="15"/>
        <v>390</v>
      </c>
      <c r="F73" s="109">
        <f t="shared" si="15"/>
        <v>18072</v>
      </c>
      <c r="G73" s="109">
        <f t="shared" si="15"/>
        <v>29978</v>
      </c>
      <c r="H73" s="109">
        <f t="shared" si="15"/>
        <v>92</v>
      </c>
      <c r="I73" s="109">
        <f t="shared" si="15"/>
        <v>0</v>
      </c>
      <c r="J73" s="109">
        <f t="shared" si="15"/>
        <v>16783</v>
      </c>
      <c r="K73" s="109">
        <f t="shared" si="15"/>
        <v>0</v>
      </c>
      <c r="L73" s="109">
        <f t="shared" si="15"/>
        <v>0</v>
      </c>
      <c r="M73" s="109">
        <f t="shared" si="15"/>
        <v>0</v>
      </c>
      <c r="N73" s="111">
        <f t="shared" si="11"/>
        <v>254112</v>
      </c>
      <c r="O73" s="2"/>
      <c r="P73" s="2"/>
      <c r="Q73" s="142">
        <v>339645</v>
      </c>
    </row>
    <row r="74" spans="1:17" ht="15.75" thickTop="1" x14ac:dyDescent="0.25">
      <c r="A74" s="293" t="s">
        <v>43</v>
      </c>
      <c r="B74" s="294"/>
      <c r="C74" s="17">
        <v>0</v>
      </c>
      <c r="D74" s="17">
        <v>0</v>
      </c>
      <c r="E74" s="17">
        <v>50</v>
      </c>
      <c r="F74" s="16">
        <v>1503</v>
      </c>
      <c r="G74" s="16">
        <v>1490</v>
      </c>
      <c r="H74" s="17">
        <v>50</v>
      </c>
      <c r="I74" s="18">
        <v>0</v>
      </c>
      <c r="J74" s="28">
        <v>250</v>
      </c>
      <c r="K74" s="17">
        <v>0</v>
      </c>
      <c r="L74" s="17">
        <v>0</v>
      </c>
      <c r="M74" s="17"/>
      <c r="N74" s="42">
        <f t="shared" si="11"/>
        <v>3343</v>
      </c>
      <c r="O74" s="114"/>
      <c r="P74" s="114"/>
      <c r="Q74" s="139">
        <v>6493</v>
      </c>
    </row>
    <row r="75" spans="1:17" ht="15.75" thickBot="1" x14ac:dyDescent="0.3">
      <c r="A75" s="291" t="s">
        <v>44</v>
      </c>
      <c r="B75" s="292"/>
      <c r="C75" s="30">
        <v>13646</v>
      </c>
      <c r="D75" s="30">
        <v>3219</v>
      </c>
      <c r="E75" s="31">
        <v>0</v>
      </c>
      <c r="F75" s="30">
        <v>0</v>
      </c>
      <c r="G75" s="31">
        <v>0</v>
      </c>
      <c r="H75" s="31">
        <v>0</v>
      </c>
      <c r="I75" s="32">
        <v>0</v>
      </c>
      <c r="J75" s="32">
        <v>0</v>
      </c>
      <c r="K75" s="31">
        <v>0</v>
      </c>
      <c r="L75" s="31">
        <v>0</v>
      </c>
      <c r="M75" s="31"/>
      <c r="N75" s="42">
        <f t="shared" si="11"/>
        <v>16865</v>
      </c>
      <c r="O75" s="2"/>
      <c r="P75" s="2"/>
      <c r="Q75" s="139">
        <v>17648</v>
      </c>
    </row>
    <row r="76" spans="1:17" ht="16.5" thickTop="1" thickBot="1" x14ac:dyDescent="0.3">
      <c r="A76" s="284" t="s">
        <v>2</v>
      </c>
      <c r="B76" s="285"/>
      <c r="C76" s="110">
        <f t="shared" ref="C76:M76" si="16">SUM(C74:C75)</f>
        <v>13646</v>
      </c>
      <c r="D76" s="110">
        <f t="shared" si="16"/>
        <v>3219</v>
      </c>
      <c r="E76" s="110">
        <f t="shared" si="16"/>
        <v>50</v>
      </c>
      <c r="F76" s="110">
        <f t="shared" si="16"/>
        <v>1503</v>
      </c>
      <c r="G76" s="110">
        <f t="shared" si="16"/>
        <v>1490</v>
      </c>
      <c r="H76" s="110">
        <f t="shared" si="16"/>
        <v>50</v>
      </c>
      <c r="I76" s="110">
        <f t="shared" si="16"/>
        <v>0</v>
      </c>
      <c r="J76" s="110">
        <f t="shared" si="16"/>
        <v>250</v>
      </c>
      <c r="K76" s="110">
        <f t="shared" si="16"/>
        <v>0</v>
      </c>
      <c r="L76" s="110">
        <f t="shared" si="16"/>
        <v>0</v>
      </c>
      <c r="M76" s="110">
        <f t="shared" si="16"/>
        <v>0</v>
      </c>
      <c r="N76" s="111">
        <f t="shared" si="11"/>
        <v>20208</v>
      </c>
      <c r="O76" s="36"/>
      <c r="P76" s="36"/>
      <c r="Q76" s="142">
        <v>24141</v>
      </c>
    </row>
    <row r="77" spans="1:17" ht="15.75" thickTop="1" x14ac:dyDescent="0.25">
      <c r="A77" s="293" t="s">
        <v>63</v>
      </c>
      <c r="B77" s="294"/>
      <c r="C77" s="16">
        <v>72630</v>
      </c>
      <c r="D77" s="16">
        <v>17133</v>
      </c>
      <c r="E77" s="17">
        <v>430</v>
      </c>
      <c r="F77" s="16">
        <v>10083</v>
      </c>
      <c r="G77" s="16">
        <v>12605</v>
      </c>
      <c r="H77" s="17">
        <v>125</v>
      </c>
      <c r="I77" s="18">
        <v>0</v>
      </c>
      <c r="J77" s="28">
        <v>8150</v>
      </c>
      <c r="K77" s="17">
        <v>0</v>
      </c>
      <c r="L77" s="17">
        <v>0</v>
      </c>
      <c r="M77" s="17"/>
      <c r="N77" s="42">
        <f t="shared" si="11"/>
        <v>121156</v>
      </c>
      <c r="O77" s="112"/>
      <c r="P77" s="112"/>
      <c r="Q77" s="139">
        <v>119346</v>
      </c>
    </row>
    <row r="78" spans="1:17" x14ac:dyDescent="0.25">
      <c r="A78" s="280" t="s">
        <v>80</v>
      </c>
      <c r="B78" s="281"/>
      <c r="C78" s="16">
        <v>470</v>
      </c>
      <c r="D78" s="16">
        <v>111</v>
      </c>
      <c r="E78" s="17"/>
      <c r="F78" s="16"/>
      <c r="G78" s="16"/>
      <c r="H78" s="17"/>
      <c r="I78" s="18"/>
      <c r="J78" s="28"/>
      <c r="K78" s="17"/>
      <c r="L78" s="17"/>
      <c r="M78" s="17"/>
      <c r="N78" s="42">
        <f>SUM(C78:M78)</f>
        <v>581</v>
      </c>
      <c r="O78" s="112"/>
      <c r="P78" s="112"/>
      <c r="Q78" s="139"/>
    </row>
    <row r="79" spans="1:17" ht="15.75" thickBot="1" x14ac:dyDescent="0.3">
      <c r="A79" s="291" t="s">
        <v>64</v>
      </c>
      <c r="B79" s="292"/>
      <c r="C79" s="30">
        <v>51447</v>
      </c>
      <c r="D79" s="30">
        <v>12136</v>
      </c>
      <c r="E79" s="31">
        <v>0</v>
      </c>
      <c r="F79" s="31">
        <v>0</v>
      </c>
      <c r="G79" s="31">
        <v>0</v>
      </c>
      <c r="H79" s="31">
        <v>0</v>
      </c>
      <c r="I79" s="32">
        <v>0</v>
      </c>
      <c r="J79" s="32">
        <v>0</v>
      </c>
      <c r="K79" s="31">
        <v>0</v>
      </c>
      <c r="L79" s="31">
        <v>0</v>
      </c>
      <c r="M79" s="31"/>
      <c r="N79" s="42">
        <f t="shared" si="11"/>
        <v>63583</v>
      </c>
      <c r="O79" s="2"/>
      <c r="P79" s="2"/>
      <c r="Q79" s="139">
        <v>58915</v>
      </c>
    </row>
    <row r="80" spans="1:17" ht="16.5" thickTop="1" thickBot="1" x14ac:dyDescent="0.3">
      <c r="A80" s="284" t="s">
        <v>2</v>
      </c>
      <c r="B80" s="285"/>
      <c r="C80" s="109">
        <f t="shared" ref="C80:M80" si="17">SUM(C77:C79)</f>
        <v>124547</v>
      </c>
      <c r="D80" s="109">
        <f t="shared" si="17"/>
        <v>29380</v>
      </c>
      <c r="E80" s="109">
        <f t="shared" si="17"/>
        <v>430</v>
      </c>
      <c r="F80" s="109">
        <f t="shared" si="17"/>
        <v>10083</v>
      </c>
      <c r="G80" s="109">
        <f t="shared" si="17"/>
        <v>12605</v>
      </c>
      <c r="H80" s="109">
        <f t="shared" si="17"/>
        <v>125</v>
      </c>
      <c r="I80" s="109">
        <f t="shared" si="17"/>
        <v>0</v>
      </c>
      <c r="J80" s="109">
        <f t="shared" si="17"/>
        <v>8150</v>
      </c>
      <c r="K80" s="109">
        <f t="shared" si="17"/>
        <v>0</v>
      </c>
      <c r="L80" s="109">
        <f t="shared" si="17"/>
        <v>0</v>
      </c>
      <c r="M80" s="109">
        <f t="shared" si="17"/>
        <v>0</v>
      </c>
      <c r="N80" s="111">
        <f t="shared" si="11"/>
        <v>185320</v>
      </c>
      <c r="O80" s="2"/>
      <c r="P80" s="2"/>
      <c r="Q80" s="142">
        <v>178261</v>
      </c>
    </row>
    <row r="81" spans="1:17" ht="15.75" thickTop="1" x14ac:dyDescent="0.25">
      <c r="A81" s="293" t="s">
        <v>45</v>
      </c>
      <c r="B81" s="294"/>
      <c r="C81" s="30">
        <v>19971</v>
      </c>
      <c r="D81" s="30">
        <v>4711</v>
      </c>
      <c r="E81" s="31">
        <v>630</v>
      </c>
      <c r="F81" s="30">
        <v>24765</v>
      </c>
      <c r="G81" s="30">
        <v>7150</v>
      </c>
      <c r="H81" s="31">
        <v>0</v>
      </c>
      <c r="I81" s="32">
        <v>0</v>
      </c>
      <c r="J81" s="32">
        <v>0</v>
      </c>
      <c r="K81" s="31">
        <v>0</v>
      </c>
      <c r="L81" s="41">
        <v>0</v>
      </c>
      <c r="M81" s="41"/>
      <c r="N81" s="143">
        <f t="shared" si="11"/>
        <v>57227</v>
      </c>
      <c r="O81" s="114"/>
      <c r="P81" s="114"/>
      <c r="Q81" s="139">
        <v>55962</v>
      </c>
    </row>
    <row r="82" spans="1:17" x14ac:dyDescent="0.25">
      <c r="A82" s="280" t="s">
        <v>72</v>
      </c>
      <c r="B82" s="281"/>
      <c r="C82" s="30">
        <v>20920</v>
      </c>
      <c r="D82" s="30">
        <v>4935</v>
      </c>
      <c r="E82" s="31"/>
      <c r="F82" s="30"/>
      <c r="G82" s="30"/>
      <c r="H82" s="31"/>
      <c r="I82" s="32"/>
      <c r="J82" s="32"/>
      <c r="K82" s="31"/>
      <c r="L82" s="101"/>
      <c r="M82" s="101"/>
      <c r="N82" s="143">
        <f>SUM(C82:L82)</f>
        <v>25855</v>
      </c>
      <c r="O82" s="114"/>
      <c r="P82" s="114"/>
      <c r="Q82" s="139">
        <v>0</v>
      </c>
    </row>
    <row r="83" spans="1:17" x14ac:dyDescent="0.25">
      <c r="A83" s="280" t="s">
        <v>46</v>
      </c>
      <c r="B83" s="281"/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2">
        <v>0</v>
      </c>
      <c r="J83" s="32">
        <v>0</v>
      </c>
      <c r="K83" s="31">
        <v>0</v>
      </c>
      <c r="L83" s="87">
        <v>128000</v>
      </c>
      <c r="M83" s="87"/>
      <c r="N83" s="143">
        <f t="shared" si="11"/>
        <v>128000</v>
      </c>
      <c r="O83" s="2"/>
      <c r="P83" s="2"/>
      <c r="Q83" s="139">
        <v>123790</v>
      </c>
    </row>
    <row r="84" spans="1:17" x14ac:dyDescent="0.25">
      <c r="A84" s="280" t="s">
        <v>47</v>
      </c>
      <c r="B84" s="281"/>
      <c r="C84" s="30">
        <v>6514</v>
      </c>
      <c r="D84" s="30">
        <v>1537</v>
      </c>
      <c r="E84" s="31">
        <v>40</v>
      </c>
      <c r="F84" s="30">
        <v>6308</v>
      </c>
      <c r="G84" s="30">
        <v>20750</v>
      </c>
      <c r="H84" s="31">
        <v>0</v>
      </c>
      <c r="I84" s="32">
        <v>0</v>
      </c>
      <c r="J84" s="32">
        <v>0</v>
      </c>
      <c r="K84" s="31">
        <v>0</v>
      </c>
      <c r="L84" s="88">
        <v>0</v>
      </c>
      <c r="M84" s="88"/>
      <c r="N84" s="143">
        <f t="shared" si="11"/>
        <v>35149</v>
      </c>
      <c r="O84" s="2"/>
      <c r="P84" s="2"/>
      <c r="Q84" s="139">
        <v>35994</v>
      </c>
    </row>
    <row r="85" spans="1:17" ht="15.75" thickBot="1" x14ac:dyDescent="0.3">
      <c r="A85" s="282" t="s">
        <v>48</v>
      </c>
      <c r="B85" s="283"/>
      <c r="C85" s="118">
        <v>6514</v>
      </c>
      <c r="D85" s="118">
        <v>1537</v>
      </c>
      <c r="E85" s="116">
        <v>50</v>
      </c>
      <c r="F85" s="118">
        <v>1664</v>
      </c>
      <c r="G85" s="118">
        <v>13560</v>
      </c>
      <c r="H85" s="116">
        <v>0</v>
      </c>
      <c r="I85" s="117">
        <v>0</v>
      </c>
      <c r="J85" s="117">
        <v>0</v>
      </c>
      <c r="K85" s="116">
        <v>0</v>
      </c>
      <c r="L85" s="13">
        <v>0</v>
      </c>
      <c r="M85" s="13"/>
      <c r="N85" s="144">
        <f t="shared" si="11"/>
        <v>23325</v>
      </c>
      <c r="O85" s="2"/>
      <c r="P85" s="2"/>
      <c r="Q85" s="139">
        <v>23902</v>
      </c>
    </row>
    <row r="86" spans="1:17" ht="16.5" thickTop="1" thickBot="1" x14ac:dyDescent="0.3">
      <c r="A86" s="284" t="s">
        <v>2</v>
      </c>
      <c r="B86" s="285"/>
      <c r="C86" s="109">
        <f>SUM(C81:C85)</f>
        <v>53919</v>
      </c>
      <c r="D86" s="109">
        <f t="shared" ref="D86:M86" si="18">SUM(D81:D85)</f>
        <v>12720</v>
      </c>
      <c r="E86" s="109">
        <f t="shared" si="18"/>
        <v>720</v>
      </c>
      <c r="F86" s="109">
        <f t="shared" si="18"/>
        <v>32737</v>
      </c>
      <c r="G86" s="109">
        <f t="shared" si="18"/>
        <v>41460</v>
      </c>
      <c r="H86" s="109">
        <f t="shared" si="18"/>
        <v>0</v>
      </c>
      <c r="I86" s="109">
        <f t="shared" si="18"/>
        <v>0</v>
      </c>
      <c r="J86" s="109">
        <f t="shared" si="18"/>
        <v>0</v>
      </c>
      <c r="K86" s="109">
        <f t="shared" si="18"/>
        <v>0</v>
      </c>
      <c r="L86" s="109">
        <f t="shared" si="18"/>
        <v>128000</v>
      </c>
      <c r="M86" s="109">
        <f t="shared" si="18"/>
        <v>0</v>
      </c>
      <c r="N86" s="111">
        <f>SUM(C86:M86)</f>
        <v>269556</v>
      </c>
      <c r="O86" s="2"/>
      <c r="P86" s="2"/>
      <c r="Q86" s="139"/>
    </row>
    <row r="87" spans="1:17" ht="16.5" thickTop="1" thickBot="1" x14ac:dyDescent="0.3">
      <c r="A87" s="286" t="s">
        <v>49</v>
      </c>
      <c r="B87" s="287"/>
      <c r="C87" s="65">
        <f>SUM(C86,C80,C76,C73,C66,C62,C59)</f>
        <v>1213212</v>
      </c>
      <c r="D87" s="65">
        <f t="shared" ref="D87:M87" si="19">SUM(D86,D80,D76,D73,D66,D62,D59)</f>
        <v>286197</v>
      </c>
      <c r="E87" s="65">
        <f t="shared" si="19"/>
        <v>3337</v>
      </c>
      <c r="F87" s="65">
        <f t="shared" si="19"/>
        <v>475700</v>
      </c>
      <c r="G87" s="65">
        <f t="shared" si="19"/>
        <v>261828</v>
      </c>
      <c r="H87" s="65">
        <f t="shared" si="19"/>
        <v>1440</v>
      </c>
      <c r="I87" s="65">
        <f t="shared" si="19"/>
        <v>0</v>
      </c>
      <c r="J87" s="65">
        <f t="shared" si="19"/>
        <v>108266</v>
      </c>
      <c r="K87" s="65">
        <f t="shared" si="19"/>
        <v>0</v>
      </c>
      <c r="L87" s="65">
        <f t="shared" si="19"/>
        <v>128000</v>
      </c>
      <c r="M87" s="65">
        <f t="shared" si="19"/>
        <v>0</v>
      </c>
      <c r="N87" s="70"/>
      <c r="O87" s="56">
        <f>SUM(C87:N87)</f>
        <v>2477980</v>
      </c>
      <c r="P87" s="134"/>
      <c r="Q87" s="140">
        <v>2361190</v>
      </c>
    </row>
    <row r="88" spans="1:17" ht="15.75" thickBot="1" x14ac:dyDescent="0.3">
      <c r="A88" s="26" t="s">
        <v>50</v>
      </c>
      <c r="B88" s="21"/>
      <c r="C88" s="33"/>
      <c r="D88" s="151"/>
      <c r="E88" s="27"/>
      <c r="F88" s="35"/>
      <c r="G88" s="27"/>
      <c r="H88" s="27"/>
      <c r="I88" s="27"/>
      <c r="J88" s="27"/>
      <c r="K88" s="27"/>
      <c r="L88" s="27"/>
      <c r="M88" s="155"/>
      <c r="N88" s="39"/>
      <c r="Q88" s="136"/>
    </row>
    <row r="89" spans="1:17" x14ac:dyDescent="0.25">
      <c r="A89" s="150" t="s">
        <v>51</v>
      </c>
      <c r="B89" s="29"/>
      <c r="C89" s="30">
        <v>26334</v>
      </c>
      <c r="D89" s="30">
        <v>6212</v>
      </c>
      <c r="E89" s="31">
        <v>70</v>
      </c>
      <c r="F89" s="30">
        <v>9504</v>
      </c>
      <c r="G89" s="30">
        <v>4535</v>
      </c>
      <c r="H89" s="31">
        <v>0</v>
      </c>
      <c r="I89" s="32">
        <v>0</v>
      </c>
      <c r="J89" s="34">
        <v>0</v>
      </c>
      <c r="K89" s="31">
        <v>0</v>
      </c>
      <c r="L89" s="115">
        <v>0</v>
      </c>
      <c r="M89" s="115"/>
      <c r="N89" s="44">
        <f>SUM(C89:L89)</f>
        <v>46655</v>
      </c>
      <c r="O89" s="2"/>
      <c r="P89" s="2"/>
      <c r="Q89" s="139">
        <v>43858</v>
      </c>
    </row>
    <row r="90" spans="1:17" x14ac:dyDescent="0.25">
      <c r="A90" s="150" t="s">
        <v>52</v>
      </c>
      <c r="B90" s="29"/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2">
        <v>0</v>
      </c>
      <c r="J90" s="32">
        <v>0</v>
      </c>
      <c r="K90" s="30">
        <v>339900</v>
      </c>
      <c r="L90" s="87">
        <v>0</v>
      </c>
      <c r="M90" s="87"/>
      <c r="N90" s="42">
        <f>SUM(C90:L90)</f>
        <v>339900</v>
      </c>
      <c r="O90" s="2"/>
      <c r="P90" s="2"/>
      <c r="Q90" s="139">
        <v>379052</v>
      </c>
    </row>
    <row r="91" spans="1:17" x14ac:dyDescent="0.25">
      <c r="A91" s="150" t="s">
        <v>53</v>
      </c>
      <c r="B91" s="29"/>
      <c r="C91" s="30">
        <v>20805</v>
      </c>
      <c r="D91" s="30">
        <v>4908</v>
      </c>
      <c r="E91" s="31">
        <v>290</v>
      </c>
      <c r="F91" s="31">
        <v>1050</v>
      </c>
      <c r="G91" s="31">
        <v>380</v>
      </c>
      <c r="H91" s="31">
        <v>0</v>
      </c>
      <c r="I91" s="32">
        <v>0</v>
      </c>
      <c r="J91" s="34">
        <v>600</v>
      </c>
      <c r="K91" s="31">
        <v>0</v>
      </c>
      <c r="L91" s="88">
        <v>0</v>
      </c>
      <c r="M91" s="88"/>
      <c r="N91" s="42">
        <f>SUM(C91:L91)</f>
        <v>28033</v>
      </c>
      <c r="O91" s="20"/>
      <c r="P91" s="20"/>
      <c r="Q91" s="139">
        <v>26952</v>
      </c>
    </row>
    <row r="92" spans="1:17" x14ac:dyDescent="0.25">
      <c r="A92" s="150" t="s">
        <v>54</v>
      </c>
      <c r="B92" s="29"/>
      <c r="C92" s="30">
        <v>117922</v>
      </c>
      <c r="D92" s="30">
        <v>27818</v>
      </c>
      <c r="E92" s="31">
        <v>300</v>
      </c>
      <c r="F92" s="30">
        <v>3795</v>
      </c>
      <c r="G92" s="30">
        <v>2200</v>
      </c>
      <c r="H92" s="31">
        <v>30</v>
      </c>
      <c r="I92" s="32">
        <v>0</v>
      </c>
      <c r="J92" s="32">
        <v>0</v>
      </c>
      <c r="K92" s="30">
        <v>0</v>
      </c>
      <c r="L92" s="88">
        <v>0</v>
      </c>
      <c r="M92" s="88"/>
      <c r="N92" s="42">
        <f>SUM(C92:L92)</f>
        <v>152065</v>
      </c>
      <c r="O92" s="20"/>
      <c r="P92" s="20"/>
      <c r="Q92" s="139">
        <v>136480</v>
      </c>
    </row>
    <row r="93" spans="1:17" ht="15.75" thickBot="1" x14ac:dyDescent="0.3">
      <c r="A93" s="150" t="s">
        <v>55</v>
      </c>
      <c r="B93" s="119"/>
      <c r="C93" s="116">
        <v>0</v>
      </c>
      <c r="D93" s="116">
        <v>0</v>
      </c>
      <c r="E93" s="116">
        <v>0</v>
      </c>
      <c r="F93" s="118">
        <v>15400</v>
      </c>
      <c r="G93" s="116">
        <v>0</v>
      </c>
      <c r="H93" s="116">
        <v>0</v>
      </c>
      <c r="I93" s="117">
        <v>0</v>
      </c>
      <c r="J93" s="117">
        <v>0</v>
      </c>
      <c r="K93" s="118">
        <v>26000</v>
      </c>
      <c r="L93" s="73">
        <v>42000</v>
      </c>
      <c r="M93" s="73"/>
      <c r="N93" s="79">
        <f>SUM(C93:L93)</f>
        <v>83400</v>
      </c>
      <c r="O93" s="2"/>
      <c r="P93" s="2"/>
      <c r="Q93" s="139">
        <v>50939</v>
      </c>
    </row>
    <row r="94" spans="1:17" ht="16.5" thickTop="1" thickBot="1" x14ac:dyDescent="0.3">
      <c r="A94" s="289" t="s">
        <v>89</v>
      </c>
      <c r="B94" s="290"/>
      <c r="C94" s="65">
        <f t="shared" ref="C94:M94" si="20">SUM(C89:C93)</f>
        <v>165061</v>
      </c>
      <c r="D94" s="65">
        <f t="shared" si="20"/>
        <v>38938</v>
      </c>
      <c r="E94" s="65">
        <f t="shared" si="20"/>
        <v>660</v>
      </c>
      <c r="F94" s="65">
        <f t="shared" si="20"/>
        <v>29749</v>
      </c>
      <c r="G94" s="65">
        <f t="shared" si="20"/>
        <v>7115</v>
      </c>
      <c r="H94" s="65">
        <f t="shared" si="20"/>
        <v>30</v>
      </c>
      <c r="I94" s="65">
        <f t="shared" si="20"/>
        <v>0</v>
      </c>
      <c r="J94" s="65">
        <f t="shared" si="20"/>
        <v>600</v>
      </c>
      <c r="K94" s="65">
        <f t="shared" si="20"/>
        <v>365900</v>
      </c>
      <c r="L94" s="65">
        <f t="shared" si="20"/>
        <v>42000</v>
      </c>
      <c r="M94" s="65">
        <f t="shared" si="20"/>
        <v>0</v>
      </c>
      <c r="N94" s="64"/>
      <c r="O94" s="56">
        <f>SUM(C94:N94)</f>
        <v>650053</v>
      </c>
      <c r="P94" s="134"/>
      <c r="Q94" s="140">
        <v>637281</v>
      </c>
    </row>
    <row r="95" spans="1:17" x14ac:dyDescent="0.25">
      <c r="A95" s="46" t="s">
        <v>60</v>
      </c>
      <c r="B95" s="46"/>
      <c r="C95" s="46"/>
      <c r="D95" s="47"/>
      <c r="E95" s="47"/>
      <c r="F95" s="47"/>
      <c r="G95" s="47"/>
      <c r="H95" s="47"/>
      <c r="I95" s="47"/>
      <c r="J95" s="47"/>
      <c r="K95" s="48"/>
      <c r="L95" s="48"/>
      <c r="M95" s="48"/>
      <c r="N95" s="48"/>
      <c r="O95" s="125">
        <v>323474</v>
      </c>
      <c r="P95" s="125"/>
      <c r="Q95" s="141">
        <v>199880</v>
      </c>
    </row>
    <row r="96" spans="1:17" x14ac:dyDescent="0.25">
      <c r="A96" s="288" t="s">
        <v>81</v>
      </c>
      <c r="B96" s="288"/>
      <c r="C96" s="288"/>
      <c r="D96" s="288"/>
      <c r="E96" s="288"/>
      <c r="F96" s="288"/>
      <c r="G96" s="288"/>
      <c r="H96" s="146"/>
      <c r="I96" s="146"/>
      <c r="J96" s="146"/>
      <c r="K96" s="147"/>
      <c r="L96" s="147"/>
      <c r="M96" s="147"/>
      <c r="N96" s="147"/>
      <c r="O96" s="125">
        <v>29278</v>
      </c>
      <c r="P96" s="125"/>
      <c r="Q96" s="141"/>
    </row>
    <row r="97" spans="1:17" x14ac:dyDescent="0.25">
      <c r="A97" s="288" t="s">
        <v>78</v>
      </c>
      <c r="B97" s="288"/>
      <c r="C97" s="288"/>
      <c r="D97" s="288"/>
      <c r="E97" s="146"/>
      <c r="F97" s="146"/>
      <c r="G97" s="146"/>
      <c r="H97" s="146"/>
      <c r="I97" s="146"/>
      <c r="J97" s="146"/>
      <c r="K97" s="147"/>
      <c r="L97" s="147"/>
      <c r="M97" s="147"/>
      <c r="N97" s="147"/>
      <c r="O97" s="125">
        <v>7105</v>
      </c>
      <c r="P97" s="125"/>
      <c r="Q97" s="141"/>
    </row>
    <row r="98" spans="1:17" ht="16.5" thickBot="1" x14ac:dyDescent="0.3">
      <c r="A98" s="49" t="s">
        <v>56</v>
      </c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7"/>
      <c r="O98" s="40">
        <f>SUM(O14,O17,O20,O30,O35,O39,O45,O48,O55,O87,O94,O95,O97,O96)</f>
        <v>7522488</v>
      </c>
      <c r="P98" s="135"/>
      <c r="Q98" s="138">
        <v>8769630</v>
      </c>
    </row>
    <row r="102" spans="1:17" x14ac:dyDescent="0.25">
      <c r="A102" s="278" t="s">
        <v>82</v>
      </c>
      <c r="B102" s="278"/>
      <c r="C102" s="278"/>
      <c r="D102" s="278"/>
      <c r="E102" s="278"/>
      <c r="F102" s="278"/>
      <c r="G102" s="278"/>
    </row>
    <row r="103" spans="1:17" x14ac:dyDescent="0.25">
      <c r="A103" s="279" t="s">
        <v>83</v>
      </c>
      <c r="B103" s="279"/>
    </row>
  </sheetData>
  <mergeCells count="98">
    <mergeCell ref="A12:B12"/>
    <mergeCell ref="D6:J6"/>
    <mergeCell ref="A8:L8"/>
    <mergeCell ref="A9:B9"/>
    <mergeCell ref="A10:B10"/>
    <mergeCell ref="A11:B11"/>
    <mergeCell ref="O23:P23"/>
    <mergeCell ref="A13:B13"/>
    <mergeCell ref="A14:B14"/>
    <mergeCell ref="A15:L15"/>
    <mergeCell ref="A16:B16"/>
    <mergeCell ref="A17:B17"/>
    <mergeCell ref="A18:L18"/>
    <mergeCell ref="A19:B19"/>
    <mergeCell ref="A20:B20"/>
    <mergeCell ref="A21:B21"/>
    <mergeCell ref="A22:B22"/>
    <mergeCell ref="A23:B23"/>
    <mergeCell ref="A24:B24"/>
    <mergeCell ref="O24:P24"/>
    <mergeCell ref="A25:B25"/>
    <mergeCell ref="O25:P25"/>
    <mergeCell ref="A26:B26"/>
    <mergeCell ref="O26:P26"/>
    <mergeCell ref="A27:B27"/>
    <mergeCell ref="O27:P27"/>
    <mergeCell ref="A28:B28"/>
    <mergeCell ref="O28:P28"/>
    <mergeCell ref="A29:B29"/>
    <mergeCell ref="O29:P29"/>
    <mergeCell ref="A30:B30"/>
    <mergeCell ref="A31:L31"/>
    <mergeCell ref="A32:B32"/>
    <mergeCell ref="A33:B33"/>
    <mergeCell ref="A34:B34"/>
    <mergeCell ref="A46:B46"/>
    <mergeCell ref="A35:B35"/>
    <mergeCell ref="A36:L36"/>
    <mergeCell ref="A37:B37"/>
    <mergeCell ref="A38:B38"/>
    <mergeCell ref="A39:B39"/>
    <mergeCell ref="A40:L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N56"/>
    <mergeCell ref="A57:B57"/>
    <mergeCell ref="A70:B70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82:B82"/>
    <mergeCell ref="A83:B83"/>
    <mergeCell ref="A71:B71"/>
    <mergeCell ref="A72:B72"/>
    <mergeCell ref="A73:B73"/>
    <mergeCell ref="A74:B74"/>
    <mergeCell ref="A75:B75"/>
    <mergeCell ref="A76:B76"/>
    <mergeCell ref="A78:B78"/>
    <mergeCell ref="A77:B77"/>
    <mergeCell ref="A79:B79"/>
    <mergeCell ref="A80:B80"/>
    <mergeCell ref="A81:B81"/>
    <mergeCell ref="A102:G102"/>
    <mergeCell ref="A103:B103"/>
    <mergeCell ref="A84:B84"/>
    <mergeCell ref="A85:B85"/>
    <mergeCell ref="A86:B86"/>
    <mergeCell ref="A87:B87"/>
    <mergeCell ref="A97:D97"/>
    <mergeCell ref="A96:G96"/>
    <mergeCell ref="A94:B94"/>
    <mergeCell ref="N1:O1"/>
    <mergeCell ref="N3:O3"/>
    <mergeCell ref="N4:O4"/>
    <mergeCell ref="N5:O5"/>
    <mergeCell ref="N2:O2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tabSelected="1" workbookViewId="0">
      <selection activeCell="U8" sqref="U8"/>
    </sheetView>
  </sheetViews>
  <sheetFormatPr defaultRowHeight="15" x14ac:dyDescent="0.25"/>
  <cols>
    <col min="2" max="2" width="16.7109375" customWidth="1"/>
    <col min="9" max="10" width="9.140625" style="163"/>
    <col min="17" max="17" width="12.5703125" customWidth="1"/>
  </cols>
  <sheetData>
    <row r="1" spans="1:18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387" t="s">
        <v>84</v>
      </c>
      <c r="Q1" s="387"/>
      <c r="R1" s="136"/>
    </row>
    <row r="2" spans="1:18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84"/>
      <c r="N2" s="184"/>
      <c r="O2" s="184"/>
      <c r="P2" s="388" t="s">
        <v>85</v>
      </c>
      <c r="Q2" s="388"/>
      <c r="R2" s="136"/>
    </row>
    <row r="3" spans="1:18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84"/>
      <c r="N3" s="184"/>
      <c r="O3" s="184"/>
      <c r="P3" s="387" t="s">
        <v>86</v>
      </c>
      <c r="Q3" s="387"/>
      <c r="R3" s="136"/>
    </row>
    <row r="4" spans="1:18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84"/>
      <c r="N4" s="184"/>
      <c r="O4" s="184"/>
      <c r="P4" s="387" t="s">
        <v>125</v>
      </c>
      <c r="Q4" s="387"/>
      <c r="R4" s="136"/>
    </row>
    <row r="5" spans="1:18" x14ac:dyDescent="0.25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84"/>
      <c r="N5" s="184"/>
      <c r="O5" s="184"/>
      <c r="P5" s="387" t="s">
        <v>126</v>
      </c>
      <c r="Q5" s="387"/>
      <c r="R5" s="136"/>
    </row>
    <row r="6" spans="1:18" ht="18.75" x14ac:dyDescent="0.3">
      <c r="A6" s="185"/>
      <c r="B6" s="186"/>
      <c r="C6" s="186"/>
      <c r="D6" s="389" t="s">
        <v>105</v>
      </c>
      <c r="E6" s="389"/>
      <c r="F6" s="389"/>
      <c r="G6" s="389"/>
      <c r="H6" s="389"/>
      <c r="I6" s="389"/>
      <c r="J6" s="389"/>
      <c r="K6" s="389"/>
      <c r="L6" s="389"/>
      <c r="M6" s="186"/>
      <c r="N6" s="7"/>
      <c r="O6" s="7"/>
      <c r="P6" s="186"/>
      <c r="Q6" s="186"/>
      <c r="R6" s="186"/>
    </row>
    <row r="7" spans="1:18" ht="15.75" thickBot="1" x14ac:dyDescent="0.3">
      <c r="A7" s="187"/>
      <c r="B7" s="186"/>
      <c r="C7" s="188">
        <v>1100</v>
      </c>
      <c r="D7" s="188">
        <v>1200</v>
      </c>
      <c r="E7" s="188">
        <v>2100</v>
      </c>
      <c r="F7" s="188">
        <v>2200</v>
      </c>
      <c r="G7" s="188">
        <v>2300</v>
      </c>
      <c r="H7" s="188">
        <v>2400</v>
      </c>
      <c r="I7" s="189">
        <v>2500</v>
      </c>
      <c r="J7" s="189">
        <v>3000</v>
      </c>
      <c r="K7" s="189">
        <v>4000</v>
      </c>
      <c r="L7" s="188">
        <v>5000</v>
      </c>
      <c r="M7" s="188">
        <v>6000</v>
      </c>
      <c r="N7" s="188">
        <v>7000</v>
      </c>
      <c r="O7" s="188">
        <v>9000</v>
      </c>
      <c r="P7" s="190"/>
      <c r="Q7" s="186"/>
      <c r="R7" s="186"/>
    </row>
    <row r="8" spans="1:18" ht="15.75" thickBot="1" x14ac:dyDescent="0.3">
      <c r="A8" s="372" t="s">
        <v>0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4"/>
      <c r="O8" s="172"/>
      <c r="P8" s="20"/>
      <c r="Q8" s="19"/>
      <c r="R8" s="19"/>
    </row>
    <row r="9" spans="1:18" x14ac:dyDescent="0.25">
      <c r="A9" s="390" t="s">
        <v>103</v>
      </c>
      <c r="B9" s="391"/>
      <c r="C9" s="191">
        <v>300235</v>
      </c>
      <c r="D9" s="191">
        <v>72302</v>
      </c>
      <c r="E9" s="191">
        <v>2850</v>
      </c>
      <c r="F9" s="191">
        <v>248686</v>
      </c>
      <c r="G9" s="191">
        <v>44695</v>
      </c>
      <c r="H9" s="191">
        <v>726</v>
      </c>
      <c r="I9" s="192">
        <v>0</v>
      </c>
      <c r="J9" s="192">
        <v>0</v>
      </c>
      <c r="K9" s="192">
        <v>0</v>
      </c>
      <c r="L9" s="192">
        <v>63811</v>
      </c>
      <c r="M9" s="193">
        <v>2667</v>
      </c>
      <c r="N9" s="193">
        <v>1113</v>
      </c>
      <c r="O9" s="193"/>
      <c r="P9" s="143">
        <f t="shared" ref="P9:P15" si="0">SUM(C9:O9)</f>
        <v>737085</v>
      </c>
      <c r="Q9" s="136"/>
      <c r="R9" s="186"/>
    </row>
    <row r="10" spans="1:18" s="169" customFormat="1" x14ac:dyDescent="0.25">
      <c r="A10" s="392" t="s">
        <v>102</v>
      </c>
      <c r="B10" s="393"/>
      <c r="C10" s="194"/>
      <c r="D10" s="194"/>
      <c r="E10" s="194"/>
      <c r="F10" s="194"/>
      <c r="G10" s="194"/>
      <c r="H10" s="194"/>
      <c r="I10" s="195"/>
      <c r="J10" s="195"/>
      <c r="K10" s="195"/>
      <c r="L10" s="195"/>
      <c r="M10" s="196"/>
      <c r="N10" s="196"/>
      <c r="O10" s="196"/>
      <c r="P10" s="143">
        <f t="shared" si="0"/>
        <v>0</v>
      </c>
      <c r="Q10" s="136"/>
      <c r="R10" s="186"/>
    </row>
    <row r="11" spans="1:18" x14ac:dyDescent="0.25">
      <c r="A11" s="360" t="s">
        <v>3</v>
      </c>
      <c r="B11" s="361"/>
      <c r="C11" s="197"/>
      <c r="D11" s="197"/>
      <c r="E11" s="198"/>
      <c r="F11" s="197">
        <v>11044</v>
      </c>
      <c r="G11" s="197"/>
      <c r="H11" s="198"/>
      <c r="I11" s="180"/>
      <c r="J11" s="180"/>
      <c r="K11" s="199">
        <v>18589</v>
      </c>
      <c r="L11" s="199"/>
      <c r="M11" s="198"/>
      <c r="N11" s="198"/>
      <c r="O11" s="198"/>
      <c r="P11" s="143">
        <f t="shared" si="0"/>
        <v>29633</v>
      </c>
      <c r="Q11" s="136"/>
      <c r="R11" s="186"/>
    </row>
    <row r="12" spans="1:18" x14ac:dyDescent="0.25">
      <c r="A12" s="307" t="s">
        <v>4</v>
      </c>
      <c r="B12" s="308"/>
      <c r="C12" s="197">
        <v>51198</v>
      </c>
      <c r="D12" s="197">
        <v>12335</v>
      </c>
      <c r="E12" s="198">
        <v>80</v>
      </c>
      <c r="F12" s="197">
        <v>6460</v>
      </c>
      <c r="G12" s="197">
        <v>7138</v>
      </c>
      <c r="H12" s="198">
        <v>0</v>
      </c>
      <c r="I12" s="180">
        <v>2064</v>
      </c>
      <c r="J12" s="180">
        <v>0</v>
      </c>
      <c r="K12" s="199">
        <v>0</v>
      </c>
      <c r="L12" s="199">
        <v>24077</v>
      </c>
      <c r="M12" s="198">
        <v>10320</v>
      </c>
      <c r="N12" s="198"/>
      <c r="O12" s="198"/>
      <c r="P12" s="143">
        <f t="shared" si="0"/>
        <v>113672</v>
      </c>
      <c r="Q12" s="136"/>
      <c r="R12" s="186"/>
    </row>
    <row r="13" spans="1:18" x14ac:dyDescent="0.25">
      <c r="A13" s="392" t="s">
        <v>5</v>
      </c>
      <c r="B13" s="393"/>
      <c r="C13" s="197">
        <v>51566</v>
      </c>
      <c r="D13" s="197">
        <v>12623</v>
      </c>
      <c r="E13" s="198">
        <v>170</v>
      </c>
      <c r="F13" s="197">
        <v>6823</v>
      </c>
      <c r="G13" s="197">
        <v>14315</v>
      </c>
      <c r="H13" s="198">
        <v>0</v>
      </c>
      <c r="I13" s="180">
        <v>0</v>
      </c>
      <c r="J13" s="180">
        <v>0</v>
      </c>
      <c r="K13" s="199">
        <v>0</v>
      </c>
      <c r="L13" s="199">
        <v>9643</v>
      </c>
      <c r="M13" s="198">
        <v>0</v>
      </c>
      <c r="N13" s="198">
        <v>0</v>
      </c>
      <c r="O13" s="198">
        <v>0</v>
      </c>
      <c r="P13" s="143">
        <f t="shared" si="0"/>
        <v>95140</v>
      </c>
      <c r="Q13" s="136"/>
      <c r="R13" s="186"/>
    </row>
    <row r="14" spans="1:18" s="159" customFormat="1" x14ac:dyDescent="0.25">
      <c r="A14" s="200" t="s">
        <v>90</v>
      </c>
      <c r="B14" s="201"/>
      <c r="C14" s="197">
        <v>6000</v>
      </c>
      <c r="D14" s="197">
        <v>1446</v>
      </c>
      <c r="E14" s="198">
        <v>80</v>
      </c>
      <c r="F14" s="197">
        <v>830</v>
      </c>
      <c r="G14" s="197">
        <v>220</v>
      </c>
      <c r="H14" s="198"/>
      <c r="I14" s="180"/>
      <c r="J14" s="180"/>
      <c r="K14" s="180"/>
      <c r="L14" s="199"/>
      <c r="M14" s="198"/>
      <c r="N14" s="198"/>
      <c r="O14" s="198"/>
      <c r="P14" s="143">
        <f t="shared" si="0"/>
        <v>8576</v>
      </c>
      <c r="Q14" s="136"/>
      <c r="R14" s="186"/>
    </row>
    <row r="15" spans="1:18" ht="15.75" thickBot="1" x14ac:dyDescent="0.3">
      <c r="A15" s="385" t="s">
        <v>6</v>
      </c>
      <c r="B15" s="386"/>
      <c r="C15" s="202">
        <v>9876</v>
      </c>
      <c r="D15" s="202">
        <v>2384</v>
      </c>
      <c r="E15" s="203"/>
      <c r="F15" s="203"/>
      <c r="G15" s="203"/>
      <c r="H15" s="203"/>
      <c r="I15" s="204"/>
      <c r="J15" s="204"/>
      <c r="K15" s="204"/>
      <c r="L15" s="203"/>
      <c r="M15" s="203"/>
      <c r="N15" s="203"/>
      <c r="O15" s="203"/>
      <c r="P15" s="143">
        <f t="shared" si="0"/>
        <v>12260</v>
      </c>
      <c r="Q15" s="136"/>
      <c r="R15" s="186"/>
    </row>
    <row r="16" spans="1:18" ht="16.5" thickTop="1" thickBot="1" x14ac:dyDescent="0.3">
      <c r="A16" s="370" t="s">
        <v>7</v>
      </c>
      <c r="B16" s="371"/>
      <c r="C16" s="50">
        <f t="shared" ref="C16:N16" si="1">SUM(C9:C15)</f>
        <v>418875</v>
      </c>
      <c r="D16" s="51">
        <f t="shared" si="1"/>
        <v>101090</v>
      </c>
      <c r="E16" s="50">
        <f t="shared" si="1"/>
        <v>3180</v>
      </c>
      <c r="F16" s="51">
        <f t="shared" si="1"/>
        <v>273843</v>
      </c>
      <c r="G16" s="50">
        <f t="shared" si="1"/>
        <v>66368</v>
      </c>
      <c r="H16" s="167">
        <f t="shared" si="1"/>
        <v>726</v>
      </c>
      <c r="I16" s="167">
        <f t="shared" si="1"/>
        <v>2064</v>
      </c>
      <c r="J16" s="167">
        <f t="shared" si="1"/>
        <v>0</v>
      </c>
      <c r="K16" s="52">
        <f t="shared" si="1"/>
        <v>18589</v>
      </c>
      <c r="L16" s="53">
        <f t="shared" si="1"/>
        <v>97531</v>
      </c>
      <c r="M16" s="54">
        <f t="shared" si="1"/>
        <v>12987</v>
      </c>
      <c r="N16" s="55">
        <f t="shared" si="1"/>
        <v>1113</v>
      </c>
      <c r="O16" s="55">
        <f>SUM(O9:O15)</f>
        <v>0</v>
      </c>
      <c r="P16" s="56"/>
      <c r="Q16" s="56">
        <f>SUM(P9:P15)</f>
        <v>996366</v>
      </c>
      <c r="R16" s="134"/>
    </row>
    <row r="17" spans="1:19" ht="15.75" thickBot="1" x14ac:dyDescent="0.3">
      <c r="A17" s="372" t="s">
        <v>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4"/>
      <c r="O17" s="172"/>
      <c r="P17" s="20"/>
      <c r="Q17" s="186"/>
      <c r="R17" s="186"/>
    </row>
    <row r="18" spans="1:19" ht="15.75" thickBot="1" x14ac:dyDescent="0.3">
      <c r="A18" s="375" t="s">
        <v>57</v>
      </c>
      <c r="B18" s="376"/>
      <c r="C18" s="202">
        <v>20628</v>
      </c>
      <c r="D18" s="202">
        <v>4970</v>
      </c>
      <c r="E18" s="203">
        <v>250</v>
      </c>
      <c r="F18" s="202">
        <v>2726</v>
      </c>
      <c r="G18" s="202">
        <v>6150</v>
      </c>
      <c r="H18" s="203"/>
      <c r="I18" s="204"/>
      <c r="J18" s="204"/>
      <c r="K18" s="204"/>
      <c r="L18" s="205">
        <v>17000</v>
      </c>
      <c r="M18" s="203"/>
      <c r="N18" s="206"/>
      <c r="O18" s="206"/>
      <c r="P18" s="144">
        <f>SUM(C18:N18)</f>
        <v>51724</v>
      </c>
      <c r="Q18" s="136"/>
      <c r="R18" s="186"/>
    </row>
    <row r="19" spans="1:19" ht="16.5" thickTop="1" thickBot="1" x14ac:dyDescent="0.3">
      <c r="A19" s="377" t="s">
        <v>7</v>
      </c>
      <c r="B19" s="378"/>
      <c r="C19" s="57">
        <f t="shared" ref="C19:O19" si="2">SUM(C18)</f>
        <v>20628</v>
      </c>
      <c r="D19" s="58">
        <f t="shared" si="2"/>
        <v>4970</v>
      </c>
      <c r="E19" s="59">
        <f t="shared" si="2"/>
        <v>250</v>
      </c>
      <c r="F19" s="58">
        <f t="shared" si="2"/>
        <v>2726</v>
      </c>
      <c r="G19" s="57">
        <f t="shared" si="2"/>
        <v>6150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1">
        <f t="shared" si="2"/>
        <v>0</v>
      </c>
      <c r="L19" s="62">
        <f t="shared" si="2"/>
        <v>17000</v>
      </c>
      <c r="M19" s="61">
        <f t="shared" si="2"/>
        <v>0</v>
      </c>
      <c r="N19" s="63">
        <f t="shared" si="2"/>
        <v>0</v>
      </c>
      <c r="O19" s="63">
        <f t="shared" si="2"/>
        <v>0</v>
      </c>
      <c r="P19" s="64"/>
      <c r="Q19" s="56">
        <f>SUM(C19:P19)</f>
        <v>51724</v>
      </c>
      <c r="R19" s="134"/>
    </row>
    <row r="20" spans="1:19" x14ac:dyDescent="0.25">
      <c r="A20" s="379" t="s">
        <v>9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1"/>
      <c r="O20" s="172"/>
      <c r="P20" s="20"/>
      <c r="Q20" s="19"/>
      <c r="R20" s="19"/>
    </row>
    <row r="21" spans="1:19" ht="15.75" thickBot="1" x14ac:dyDescent="0.3">
      <c r="A21" s="362" t="s">
        <v>10</v>
      </c>
      <c r="B21" s="363"/>
      <c r="C21" s="202">
        <v>12088</v>
      </c>
      <c r="D21" s="202">
        <v>2912</v>
      </c>
      <c r="E21" s="203">
        <v>0</v>
      </c>
      <c r="F21" s="202">
        <v>1715</v>
      </c>
      <c r="G21" s="202">
        <v>2400</v>
      </c>
      <c r="H21" s="203"/>
      <c r="I21" s="204"/>
      <c r="J21" s="204"/>
      <c r="K21" s="204"/>
      <c r="L21" s="204"/>
      <c r="M21" s="203"/>
      <c r="N21" s="203"/>
      <c r="O21" s="203"/>
      <c r="P21" s="144">
        <f>SUM(C21:O21)</f>
        <v>19115</v>
      </c>
      <c r="Q21" s="20"/>
      <c r="R21" s="20"/>
    </row>
    <row r="22" spans="1:19" ht="16.5" thickTop="1" thickBot="1" x14ac:dyDescent="0.3">
      <c r="A22" s="364" t="s">
        <v>7</v>
      </c>
      <c r="B22" s="365"/>
      <c r="C22" s="120">
        <f t="shared" ref="C22:O22" si="3">SUM(C21)</f>
        <v>12088</v>
      </c>
      <c r="D22" s="120">
        <f t="shared" si="3"/>
        <v>2912</v>
      </c>
      <c r="E22" s="121">
        <f t="shared" si="3"/>
        <v>0</v>
      </c>
      <c r="F22" s="120">
        <f t="shared" si="3"/>
        <v>1715</v>
      </c>
      <c r="G22" s="120">
        <f t="shared" si="3"/>
        <v>2400</v>
      </c>
      <c r="H22" s="121">
        <f t="shared" si="3"/>
        <v>0</v>
      </c>
      <c r="I22" s="121">
        <f t="shared" si="3"/>
        <v>0</v>
      </c>
      <c r="J22" s="121">
        <f t="shared" si="3"/>
        <v>0</v>
      </c>
      <c r="K22" s="122">
        <f t="shared" si="3"/>
        <v>0</v>
      </c>
      <c r="L22" s="122">
        <f t="shared" si="3"/>
        <v>0</v>
      </c>
      <c r="M22" s="121">
        <f t="shared" si="3"/>
        <v>0</v>
      </c>
      <c r="N22" s="121">
        <f t="shared" si="3"/>
        <v>0</v>
      </c>
      <c r="O22" s="121">
        <f t="shared" si="3"/>
        <v>0</v>
      </c>
      <c r="P22" s="123"/>
      <c r="Q22" s="161">
        <f>SUM(C22:P22)</f>
        <v>19115</v>
      </c>
      <c r="R22" s="124"/>
    </row>
    <row r="23" spans="1:19" ht="23.25" customHeight="1" thickTop="1" x14ac:dyDescent="0.25">
      <c r="A23" s="366" t="s">
        <v>104</v>
      </c>
      <c r="B23" s="367"/>
      <c r="C23" s="130"/>
      <c r="D23" s="130"/>
      <c r="E23" s="131"/>
      <c r="F23" s="130">
        <v>2100</v>
      </c>
      <c r="G23" s="130"/>
      <c r="H23" s="131"/>
      <c r="I23" s="131"/>
      <c r="J23" s="131"/>
      <c r="K23" s="131"/>
      <c r="L23" s="131"/>
      <c r="M23" s="131"/>
      <c r="N23" s="131"/>
      <c r="O23" s="131"/>
      <c r="P23" s="160">
        <f t="shared" ref="P23:P40" si="4">SUM(C23:O23)</f>
        <v>2100</v>
      </c>
      <c r="Q23" s="164"/>
      <c r="R23" s="164"/>
    </row>
    <row r="24" spans="1:19" s="272" customFormat="1" ht="15" customHeight="1" x14ac:dyDescent="0.25">
      <c r="A24" s="383" t="s">
        <v>123</v>
      </c>
      <c r="B24" s="384"/>
      <c r="C24" s="130"/>
      <c r="D24" s="130"/>
      <c r="E24" s="131"/>
      <c r="F24" s="130"/>
      <c r="G24" s="130"/>
      <c r="H24" s="131"/>
      <c r="I24" s="131"/>
      <c r="J24" s="131"/>
      <c r="K24" s="131"/>
      <c r="L24" s="131">
        <v>30000</v>
      </c>
      <c r="M24" s="131"/>
      <c r="N24" s="131"/>
      <c r="O24" s="131"/>
      <c r="P24" s="160">
        <f t="shared" si="4"/>
        <v>30000</v>
      </c>
      <c r="Q24" s="164"/>
      <c r="R24" s="164"/>
    </row>
    <row r="25" spans="1:19" s="268" customFormat="1" ht="23.25" customHeight="1" x14ac:dyDescent="0.25">
      <c r="A25" s="382" t="s">
        <v>113</v>
      </c>
      <c r="B25" s="382"/>
      <c r="C25" s="270">
        <v>1280</v>
      </c>
      <c r="D25" s="270">
        <v>307</v>
      </c>
      <c r="E25" s="271">
        <v>0</v>
      </c>
      <c r="F25" s="270">
        <v>100</v>
      </c>
      <c r="G25" s="270">
        <v>0</v>
      </c>
      <c r="H25" s="271">
        <v>0</v>
      </c>
      <c r="I25" s="271">
        <v>0</v>
      </c>
      <c r="J25" s="271">
        <v>0</v>
      </c>
      <c r="K25" s="271">
        <v>0</v>
      </c>
      <c r="L25" s="271">
        <v>0</v>
      </c>
      <c r="M25" s="271">
        <v>171440</v>
      </c>
      <c r="N25" s="271">
        <v>214</v>
      </c>
      <c r="O25" s="271"/>
      <c r="P25" s="160">
        <f t="shared" si="4"/>
        <v>173341</v>
      </c>
      <c r="Q25" s="164"/>
      <c r="R25" s="164"/>
    </row>
    <row r="26" spans="1:19" ht="15.75" thickBot="1" x14ac:dyDescent="0.3">
      <c r="A26" s="368" t="s">
        <v>94</v>
      </c>
      <c r="B26" s="369"/>
      <c r="C26" s="126"/>
      <c r="D26" s="126"/>
      <c r="E26" s="127"/>
      <c r="F26" s="128"/>
      <c r="G26" s="128"/>
      <c r="H26" s="127"/>
      <c r="I26" s="181"/>
      <c r="J26" s="181"/>
      <c r="K26" s="181"/>
      <c r="L26" s="181">
        <v>152872</v>
      </c>
      <c r="M26" s="127"/>
      <c r="N26" s="127"/>
      <c r="O26" s="127"/>
      <c r="P26" s="160">
        <f t="shared" si="4"/>
        <v>152872</v>
      </c>
      <c r="Q26" s="164"/>
      <c r="R26" s="164"/>
    </row>
    <row r="27" spans="1:19" x14ac:dyDescent="0.25">
      <c r="A27" s="355" t="s">
        <v>97</v>
      </c>
      <c r="B27" s="356"/>
      <c r="C27" s="196"/>
      <c r="D27" s="196"/>
      <c r="E27" s="196"/>
      <c r="F27" s="196">
        <v>29146</v>
      </c>
      <c r="G27" s="196"/>
      <c r="H27" s="196"/>
      <c r="I27" s="196"/>
      <c r="J27" s="196"/>
      <c r="K27" s="196"/>
      <c r="L27" s="196"/>
      <c r="M27" s="196"/>
      <c r="N27" s="196"/>
      <c r="O27" s="196"/>
      <c r="P27" s="160">
        <f t="shared" si="4"/>
        <v>29146</v>
      </c>
      <c r="Q27" s="412"/>
      <c r="R27" s="412"/>
    </row>
    <row r="28" spans="1:19" x14ac:dyDescent="0.25">
      <c r="A28" s="333" t="s">
        <v>95</v>
      </c>
      <c r="B28" s="334"/>
      <c r="C28" s="196"/>
      <c r="D28" s="196"/>
      <c r="E28" s="196"/>
      <c r="F28" s="196"/>
      <c r="G28" s="196"/>
      <c r="H28" s="196"/>
      <c r="I28" s="196"/>
      <c r="J28" s="196"/>
      <c r="K28" s="196"/>
      <c r="L28" s="199">
        <v>50578</v>
      </c>
      <c r="M28" s="198"/>
      <c r="N28" s="198"/>
      <c r="O28" s="198"/>
      <c r="P28" s="160">
        <f t="shared" si="4"/>
        <v>50578</v>
      </c>
      <c r="Q28" s="412"/>
      <c r="R28" s="412"/>
    </row>
    <row r="29" spans="1:19" s="166" customFormat="1" x14ac:dyDescent="0.25">
      <c r="A29" s="333" t="s">
        <v>98</v>
      </c>
      <c r="B29" s="334"/>
      <c r="C29" s="196"/>
      <c r="D29" s="196"/>
      <c r="E29" s="196"/>
      <c r="F29" s="196"/>
      <c r="G29" s="196"/>
      <c r="H29" s="196"/>
      <c r="I29" s="196"/>
      <c r="J29" s="196"/>
      <c r="K29" s="196"/>
      <c r="L29" s="199">
        <v>20000</v>
      </c>
      <c r="M29" s="198"/>
      <c r="N29" s="198"/>
      <c r="O29" s="198"/>
      <c r="P29" s="160">
        <f t="shared" si="4"/>
        <v>20000</v>
      </c>
      <c r="Q29" s="182"/>
      <c r="R29" s="182"/>
      <c r="S29" s="170"/>
    </row>
    <row r="30" spans="1:19" s="166" customFormat="1" ht="15" customHeight="1" x14ac:dyDescent="0.25">
      <c r="A30" s="413" t="s">
        <v>107</v>
      </c>
      <c r="B30" s="414"/>
      <c r="C30" s="196"/>
      <c r="D30" s="196"/>
      <c r="E30" s="196"/>
      <c r="F30" s="196"/>
      <c r="G30" s="196"/>
      <c r="H30" s="196"/>
      <c r="I30" s="196"/>
      <c r="J30" s="196"/>
      <c r="K30" s="196"/>
      <c r="L30" s="199">
        <v>15788</v>
      </c>
      <c r="M30" s="198"/>
      <c r="N30" s="198"/>
      <c r="O30" s="198"/>
      <c r="P30" s="160">
        <f t="shared" si="4"/>
        <v>15788</v>
      </c>
      <c r="Q30" s="182"/>
      <c r="R30" s="182"/>
      <c r="S30" s="170"/>
    </row>
    <row r="31" spans="1:19" s="268" customFormat="1" ht="15" customHeight="1" x14ac:dyDescent="0.25">
      <c r="A31" s="415" t="s">
        <v>112</v>
      </c>
      <c r="B31" s="416"/>
      <c r="C31" s="196">
        <v>420</v>
      </c>
      <c r="D31" s="196"/>
      <c r="E31" s="196"/>
      <c r="F31" s="196">
        <v>50</v>
      </c>
      <c r="G31" s="196">
        <v>30</v>
      </c>
      <c r="H31" s="196"/>
      <c r="I31" s="196"/>
      <c r="J31" s="196"/>
      <c r="K31" s="196"/>
      <c r="L31" s="199">
        <v>430</v>
      </c>
      <c r="M31" s="198"/>
      <c r="N31" s="198"/>
      <c r="O31" s="198"/>
      <c r="P31" s="160">
        <f t="shared" si="4"/>
        <v>930</v>
      </c>
      <c r="Q31" s="269"/>
      <c r="R31" s="269"/>
      <c r="S31" s="170"/>
    </row>
    <row r="32" spans="1:19" s="166" customFormat="1" x14ac:dyDescent="0.25">
      <c r="A32" s="333" t="s">
        <v>99</v>
      </c>
      <c r="B32" s="334"/>
      <c r="C32" s="196"/>
      <c r="D32" s="196"/>
      <c r="E32" s="196"/>
      <c r="F32" s="196"/>
      <c r="G32" s="196"/>
      <c r="H32" s="196"/>
      <c r="I32" s="196"/>
      <c r="J32" s="196"/>
      <c r="K32" s="196"/>
      <c r="L32" s="199">
        <v>89393</v>
      </c>
      <c r="M32" s="198"/>
      <c r="N32" s="198"/>
      <c r="O32" s="198"/>
      <c r="P32" s="160">
        <f t="shared" si="4"/>
        <v>89393</v>
      </c>
      <c r="Q32" s="182"/>
      <c r="R32" s="182"/>
      <c r="S32" s="170"/>
    </row>
    <row r="33" spans="1:19" s="166" customFormat="1" x14ac:dyDescent="0.25">
      <c r="A33" s="333" t="s">
        <v>100</v>
      </c>
      <c r="B33" s="334"/>
      <c r="C33" s="196"/>
      <c r="D33" s="196"/>
      <c r="E33" s="196"/>
      <c r="F33" s="196"/>
      <c r="G33" s="196">
        <v>200</v>
      </c>
      <c r="H33" s="196"/>
      <c r="I33" s="196"/>
      <c r="J33" s="196"/>
      <c r="K33" s="196"/>
      <c r="L33" s="199">
        <v>1964460</v>
      </c>
      <c r="M33" s="198"/>
      <c r="N33" s="198"/>
      <c r="O33" s="198"/>
      <c r="P33" s="160">
        <f t="shared" si="4"/>
        <v>1964660</v>
      </c>
      <c r="Q33" s="182"/>
      <c r="R33" s="182"/>
      <c r="S33" s="170"/>
    </row>
    <row r="34" spans="1:19" s="274" customFormat="1" ht="25.5" customHeight="1" x14ac:dyDescent="0.25">
      <c r="A34" s="413" t="s">
        <v>117</v>
      </c>
      <c r="B34" s="414"/>
      <c r="C34" s="196">
        <v>15956</v>
      </c>
      <c r="D34" s="196">
        <v>3844</v>
      </c>
      <c r="E34" s="196">
        <v>0</v>
      </c>
      <c r="F34" s="196">
        <v>0</v>
      </c>
      <c r="G34" s="196">
        <v>200</v>
      </c>
      <c r="H34" s="196"/>
      <c r="I34" s="196"/>
      <c r="J34" s="196"/>
      <c r="K34" s="196"/>
      <c r="L34" s="199"/>
      <c r="M34" s="198"/>
      <c r="N34" s="198"/>
      <c r="O34" s="198"/>
      <c r="P34" s="160">
        <f t="shared" si="4"/>
        <v>20000</v>
      </c>
      <c r="Q34" s="275"/>
      <c r="R34" s="275"/>
      <c r="S34" s="170"/>
    </row>
    <row r="35" spans="1:19" s="274" customFormat="1" x14ac:dyDescent="0.25">
      <c r="A35" s="417" t="s">
        <v>118</v>
      </c>
      <c r="B35" s="418"/>
      <c r="C35" s="196"/>
      <c r="D35" s="196"/>
      <c r="E35" s="196">
        <v>2400</v>
      </c>
      <c r="F35" s="196"/>
      <c r="G35" s="196"/>
      <c r="H35" s="196"/>
      <c r="I35" s="196"/>
      <c r="J35" s="196"/>
      <c r="K35" s="196"/>
      <c r="L35" s="199"/>
      <c r="M35" s="198"/>
      <c r="N35" s="198"/>
      <c r="O35" s="198"/>
      <c r="P35" s="160">
        <f t="shared" si="4"/>
        <v>2400</v>
      </c>
      <c r="Q35" s="275"/>
      <c r="R35" s="275"/>
      <c r="S35" s="170"/>
    </row>
    <row r="36" spans="1:19" s="274" customFormat="1" ht="25.5" customHeight="1" x14ac:dyDescent="0.25">
      <c r="A36" s="413" t="s">
        <v>119</v>
      </c>
      <c r="B36" s="414"/>
      <c r="C36" s="196">
        <v>25040</v>
      </c>
      <c r="D36" s="196">
        <v>6033</v>
      </c>
      <c r="E36" s="196">
        <v>3950</v>
      </c>
      <c r="F36" s="196">
        <v>3192</v>
      </c>
      <c r="G36" s="196"/>
      <c r="H36" s="196"/>
      <c r="I36" s="196"/>
      <c r="J36" s="196"/>
      <c r="K36" s="196"/>
      <c r="L36" s="199"/>
      <c r="M36" s="198"/>
      <c r="N36" s="198"/>
      <c r="O36" s="198"/>
      <c r="P36" s="160">
        <f t="shared" si="4"/>
        <v>38215</v>
      </c>
      <c r="Q36" s="275"/>
      <c r="R36" s="275"/>
      <c r="S36" s="170"/>
    </row>
    <row r="37" spans="1:19" s="166" customFormat="1" ht="25.5" customHeight="1" x14ac:dyDescent="0.25">
      <c r="A37" s="415" t="s">
        <v>108</v>
      </c>
      <c r="B37" s="416"/>
      <c r="C37" s="196"/>
      <c r="D37" s="196"/>
      <c r="E37" s="196"/>
      <c r="F37" s="196"/>
      <c r="G37" s="196"/>
      <c r="H37" s="196"/>
      <c r="I37" s="196"/>
      <c r="J37" s="196"/>
      <c r="K37" s="196"/>
      <c r="L37" s="199">
        <v>346581</v>
      </c>
      <c r="M37" s="198"/>
      <c r="N37" s="198"/>
      <c r="O37" s="198"/>
      <c r="P37" s="160">
        <f t="shared" si="4"/>
        <v>346581</v>
      </c>
      <c r="Q37" s="182"/>
      <c r="R37" s="182"/>
      <c r="S37" s="170"/>
    </row>
    <row r="38" spans="1:19" s="266" customFormat="1" ht="26.25" customHeight="1" x14ac:dyDescent="0.25">
      <c r="A38" s="394" t="s">
        <v>111</v>
      </c>
      <c r="B38" s="395"/>
      <c r="C38" s="196">
        <v>4222</v>
      </c>
      <c r="D38" s="196">
        <v>1006</v>
      </c>
      <c r="E38" s="196">
        <v>0</v>
      </c>
      <c r="F38" s="196">
        <v>2163</v>
      </c>
      <c r="G38" s="196">
        <v>194</v>
      </c>
      <c r="H38" s="196">
        <v>0</v>
      </c>
      <c r="I38" s="196">
        <v>0</v>
      </c>
      <c r="J38" s="196">
        <v>0</v>
      </c>
      <c r="K38" s="196">
        <v>0</v>
      </c>
      <c r="L38" s="199">
        <v>0</v>
      </c>
      <c r="M38" s="198">
        <v>30</v>
      </c>
      <c r="N38" s="198"/>
      <c r="O38" s="198"/>
      <c r="P38" s="160">
        <f t="shared" si="4"/>
        <v>7615</v>
      </c>
      <c r="Q38" s="267"/>
      <c r="R38" s="267"/>
      <c r="S38" s="170"/>
    </row>
    <row r="39" spans="1:19" s="166" customFormat="1" x14ac:dyDescent="0.25">
      <c r="A39" s="333" t="s">
        <v>101</v>
      </c>
      <c r="B39" s="334"/>
      <c r="C39" s="196">
        <v>34800</v>
      </c>
      <c r="D39" s="196">
        <v>8384</v>
      </c>
      <c r="E39" s="196">
        <v>0</v>
      </c>
      <c r="F39" s="196">
        <v>50692</v>
      </c>
      <c r="G39" s="196"/>
      <c r="H39" s="196"/>
      <c r="I39" s="196"/>
      <c r="J39" s="196"/>
      <c r="K39" s="196"/>
      <c r="L39" s="199"/>
      <c r="M39" s="198">
        <v>100</v>
      </c>
      <c r="N39" s="198"/>
      <c r="O39" s="198"/>
      <c r="P39" s="160">
        <f t="shared" si="4"/>
        <v>93976</v>
      </c>
      <c r="Q39" s="182"/>
      <c r="R39" s="182"/>
      <c r="S39" s="170"/>
    </row>
    <row r="40" spans="1:19" s="168" customFormat="1" ht="24" customHeight="1" thickBot="1" x14ac:dyDescent="0.3">
      <c r="A40" s="394" t="s">
        <v>124</v>
      </c>
      <c r="B40" s="395"/>
      <c r="C40" s="196"/>
      <c r="D40" s="196"/>
      <c r="E40" s="196"/>
      <c r="F40" s="196"/>
      <c r="G40" s="196">
        <v>27</v>
      </c>
      <c r="H40" s="196"/>
      <c r="I40" s="196"/>
      <c r="J40" s="196"/>
      <c r="K40" s="196"/>
      <c r="L40" s="199">
        <v>88124</v>
      </c>
      <c r="M40" s="198"/>
      <c r="N40" s="198"/>
      <c r="O40" s="207"/>
      <c r="P40" s="160">
        <f t="shared" si="4"/>
        <v>88151</v>
      </c>
      <c r="Q40" s="182"/>
      <c r="R40" s="182"/>
      <c r="S40" s="170"/>
    </row>
    <row r="41" spans="1:19" ht="16.5" thickTop="1" thickBot="1" x14ac:dyDescent="0.3">
      <c r="A41" s="377" t="s">
        <v>7</v>
      </c>
      <c r="B41" s="378"/>
      <c r="C41" s="65">
        <f t="shared" ref="C41:O41" si="5">SUM(C23:C40)</f>
        <v>81718</v>
      </c>
      <c r="D41" s="65">
        <f t="shared" si="5"/>
        <v>19574</v>
      </c>
      <c r="E41" s="65">
        <f t="shared" si="5"/>
        <v>6350</v>
      </c>
      <c r="F41" s="65">
        <f t="shared" si="5"/>
        <v>87443</v>
      </c>
      <c r="G41" s="65">
        <f t="shared" si="5"/>
        <v>651</v>
      </c>
      <c r="H41" s="65">
        <f t="shared" si="5"/>
        <v>0</v>
      </c>
      <c r="I41" s="65">
        <f t="shared" si="5"/>
        <v>0</v>
      </c>
      <c r="J41" s="65">
        <f t="shared" si="5"/>
        <v>0</v>
      </c>
      <c r="K41" s="65">
        <f t="shared" si="5"/>
        <v>0</v>
      </c>
      <c r="L41" s="65">
        <f t="shared" si="5"/>
        <v>2758226</v>
      </c>
      <c r="M41" s="65">
        <f t="shared" si="5"/>
        <v>171570</v>
      </c>
      <c r="N41" s="65">
        <f t="shared" si="5"/>
        <v>214</v>
      </c>
      <c r="O41" s="65">
        <f t="shared" si="5"/>
        <v>0</v>
      </c>
      <c r="P41" s="70"/>
      <c r="Q41" s="56">
        <f>SUM(P23:P40)</f>
        <v>3125746</v>
      </c>
      <c r="R41" s="134"/>
    </row>
    <row r="42" spans="1:19" ht="15.75" thickBot="1" x14ac:dyDescent="0.3">
      <c r="A42" s="400" t="s">
        <v>15</v>
      </c>
      <c r="B42" s="401"/>
      <c r="C42" s="401"/>
      <c r="D42" s="401"/>
      <c r="E42" s="401"/>
      <c r="F42" s="401"/>
      <c r="G42" s="401"/>
      <c r="H42" s="401"/>
      <c r="I42" s="401"/>
      <c r="J42" s="401"/>
      <c r="K42" s="401"/>
      <c r="L42" s="401"/>
      <c r="M42" s="401"/>
      <c r="N42" s="402"/>
      <c r="O42" s="183"/>
      <c r="P42" s="20"/>
      <c r="Q42" s="136"/>
      <c r="R42" s="136"/>
    </row>
    <row r="43" spans="1:19" x14ac:dyDescent="0.25">
      <c r="A43" s="390" t="s">
        <v>16</v>
      </c>
      <c r="B43" s="391"/>
      <c r="C43" s="191">
        <v>117741</v>
      </c>
      <c r="D43" s="191">
        <v>28365</v>
      </c>
      <c r="E43" s="191">
        <v>0</v>
      </c>
      <c r="F43" s="191">
        <v>26558</v>
      </c>
      <c r="G43" s="191">
        <v>79150</v>
      </c>
      <c r="H43" s="193">
        <v>0</v>
      </c>
      <c r="I43" s="193">
        <v>0</v>
      </c>
      <c r="J43" s="193">
        <v>0</v>
      </c>
      <c r="K43" s="193">
        <v>0</v>
      </c>
      <c r="L43" s="192">
        <v>468986</v>
      </c>
      <c r="M43" s="193"/>
      <c r="N43" s="208"/>
      <c r="O43" s="208"/>
      <c r="P43" s="209">
        <f>SUM(C43:N43)</f>
        <v>720800</v>
      </c>
      <c r="Q43" s="136"/>
      <c r="R43" s="186"/>
    </row>
    <row r="44" spans="1:19" x14ac:dyDescent="0.25">
      <c r="A44" s="325" t="s">
        <v>17</v>
      </c>
      <c r="B44" s="326"/>
      <c r="C44" s="197"/>
      <c r="D44" s="197"/>
      <c r="E44" s="198"/>
      <c r="F44" s="197">
        <v>30993</v>
      </c>
      <c r="G44" s="197"/>
      <c r="H44" s="198"/>
      <c r="I44" s="180"/>
      <c r="J44" s="180"/>
      <c r="K44" s="180"/>
      <c r="L44" s="199"/>
      <c r="M44" s="198"/>
      <c r="N44" s="198"/>
      <c r="O44" s="198"/>
      <c r="P44" s="143">
        <f>SUM(C44:N44)</f>
        <v>30993</v>
      </c>
      <c r="Q44" s="136"/>
      <c r="R44" s="186"/>
      <c r="S44" s="170"/>
    </row>
    <row r="45" spans="1:19" ht="15.75" thickBot="1" x14ac:dyDescent="0.3">
      <c r="A45" s="327" t="s">
        <v>66</v>
      </c>
      <c r="B45" s="328"/>
      <c r="C45" s="202"/>
      <c r="D45" s="202"/>
      <c r="E45" s="203"/>
      <c r="F45" s="202">
        <v>4750</v>
      </c>
      <c r="G45" s="202"/>
      <c r="H45" s="203"/>
      <c r="I45" s="204"/>
      <c r="J45" s="204"/>
      <c r="K45" s="204"/>
      <c r="L45" s="205"/>
      <c r="M45" s="203"/>
      <c r="N45" s="204"/>
      <c r="O45" s="204"/>
      <c r="P45" s="210">
        <f>SUM(C45:N45)</f>
        <v>4750</v>
      </c>
      <c r="Q45" s="136"/>
      <c r="R45" s="186"/>
    </row>
    <row r="46" spans="1:19" ht="16.5" thickTop="1" thickBot="1" x14ac:dyDescent="0.3">
      <c r="A46" s="377" t="s">
        <v>7</v>
      </c>
      <c r="B46" s="378"/>
      <c r="C46" s="65">
        <f t="shared" ref="C46:O46" si="6">SUM(C43:C45)</f>
        <v>117741</v>
      </c>
      <c r="D46" s="66">
        <f t="shared" si="6"/>
        <v>28365</v>
      </c>
      <c r="E46" s="65">
        <f t="shared" si="6"/>
        <v>0</v>
      </c>
      <c r="F46" s="66">
        <f t="shared" si="6"/>
        <v>62301</v>
      </c>
      <c r="G46" s="65">
        <f t="shared" si="6"/>
        <v>79150</v>
      </c>
      <c r="H46" s="67">
        <f t="shared" si="6"/>
        <v>0</v>
      </c>
      <c r="I46" s="67">
        <f t="shared" si="6"/>
        <v>0</v>
      </c>
      <c r="J46" s="67">
        <f t="shared" si="6"/>
        <v>0</v>
      </c>
      <c r="K46" s="68">
        <f t="shared" si="6"/>
        <v>0</v>
      </c>
      <c r="L46" s="64">
        <f t="shared" si="6"/>
        <v>468986</v>
      </c>
      <c r="M46" s="68">
        <f t="shared" si="6"/>
        <v>0</v>
      </c>
      <c r="N46" s="69">
        <f t="shared" si="6"/>
        <v>0</v>
      </c>
      <c r="O46" s="69">
        <f t="shared" si="6"/>
        <v>0</v>
      </c>
      <c r="P46" s="70"/>
      <c r="Q46" s="56">
        <f>SUM(P43:P45)</f>
        <v>756543</v>
      </c>
      <c r="R46" s="134"/>
    </row>
    <row r="47" spans="1:19" ht="15.75" thickBot="1" x14ac:dyDescent="0.3">
      <c r="A47" s="400" t="s">
        <v>18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211"/>
      <c r="P47" s="187"/>
      <c r="Q47" s="136"/>
      <c r="R47" s="136"/>
    </row>
    <row r="48" spans="1:19" x14ac:dyDescent="0.25">
      <c r="A48" s="398" t="s">
        <v>67</v>
      </c>
      <c r="B48" s="399"/>
      <c r="C48" s="212">
        <v>7736</v>
      </c>
      <c r="D48" s="213">
        <v>1864</v>
      </c>
      <c r="E48" s="213">
        <v>120</v>
      </c>
      <c r="F48" s="213">
        <v>410</v>
      </c>
      <c r="G48" s="212">
        <v>1535</v>
      </c>
      <c r="H48" s="213">
        <v>0</v>
      </c>
      <c r="I48" s="214">
        <v>0</v>
      </c>
      <c r="J48" s="214">
        <v>0</v>
      </c>
      <c r="K48" s="214">
        <v>0</v>
      </c>
      <c r="L48" s="214">
        <v>200</v>
      </c>
      <c r="M48" s="214"/>
      <c r="N48" s="215"/>
      <c r="O48" s="215"/>
      <c r="P48" s="209">
        <f>SUM(C48:N48)</f>
        <v>11865</v>
      </c>
      <c r="Q48" s="136"/>
      <c r="R48" s="186"/>
    </row>
    <row r="49" spans="1:18" ht="15.75" thickBot="1" x14ac:dyDescent="0.3">
      <c r="A49" s="405" t="s">
        <v>19</v>
      </c>
      <c r="B49" s="406"/>
      <c r="C49" s="216">
        <v>5355</v>
      </c>
      <c r="D49" s="217">
        <v>1291</v>
      </c>
      <c r="E49" s="217">
        <v>100</v>
      </c>
      <c r="F49" s="217">
        <v>560</v>
      </c>
      <c r="G49" s="216">
        <v>960</v>
      </c>
      <c r="H49" s="217"/>
      <c r="I49" s="217"/>
      <c r="J49" s="217"/>
      <c r="K49" s="217"/>
      <c r="L49" s="218"/>
      <c r="M49" s="217"/>
      <c r="N49" s="217"/>
      <c r="O49" s="217"/>
      <c r="P49" s="219">
        <f>SUM(C49:N49)</f>
        <v>8266</v>
      </c>
      <c r="Q49" s="136"/>
      <c r="R49" s="186"/>
    </row>
    <row r="50" spans="1:18" ht="16.5" thickTop="1" thickBot="1" x14ac:dyDescent="0.3">
      <c r="A50" s="407" t="s">
        <v>20</v>
      </c>
      <c r="B50" s="408"/>
      <c r="C50" s="65">
        <f t="shared" ref="C50:O50" si="7">SUM(C48:C49)</f>
        <v>13091</v>
      </c>
      <c r="D50" s="66">
        <f t="shared" si="7"/>
        <v>3155</v>
      </c>
      <c r="E50" s="72">
        <f t="shared" si="7"/>
        <v>220</v>
      </c>
      <c r="F50" s="66">
        <f t="shared" si="7"/>
        <v>970</v>
      </c>
      <c r="G50" s="65">
        <f t="shared" si="7"/>
        <v>2495</v>
      </c>
      <c r="H50" s="67">
        <f t="shared" si="7"/>
        <v>0</v>
      </c>
      <c r="I50" s="67">
        <f t="shared" si="7"/>
        <v>0</v>
      </c>
      <c r="J50" s="67">
        <f t="shared" si="7"/>
        <v>0</v>
      </c>
      <c r="K50" s="68">
        <f t="shared" si="7"/>
        <v>0</v>
      </c>
      <c r="L50" s="70">
        <f t="shared" si="7"/>
        <v>200</v>
      </c>
      <c r="M50" s="59">
        <f t="shared" si="7"/>
        <v>0</v>
      </c>
      <c r="N50" s="69">
        <f t="shared" si="7"/>
        <v>0</v>
      </c>
      <c r="O50" s="69">
        <f t="shared" si="7"/>
        <v>0</v>
      </c>
      <c r="P50" s="70"/>
      <c r="Q50" s="56">
        <f>SUM(C50:P50)</f>
        <v>20131</v>
      </c>
      <c r="R50" s="134"/>
    </row>
    <row r="51" spans="1:18" ht="15.75" thickBot="1" x14ac:dyDescent="0.3">
      <c r="A51" s="409" t="s">
        <v>21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4"/>
      <c r="O51" s="172"/>
      <c r="P51" s="186"/>
      <c r="Q51" s="136"/>
      <c r="R51" s="136"/>
    </row>
    <row r="52" spans="1:18" x14ac:dyDescent="0.25">
      <c r="A52" s="390" t="s">
        <v>68</v>
      </c>
      <c r="B52" s="391"/>
      <c r="C52" s="191">
        <v>6120</v>
      </c>
      <c r="D52" s="191">
        <v>1475</v>
      </c>
      <c r="E52" s="193">
        <v>90</v>
      </c>
      <c r="F52" s="191">
        <v>400</v>
      </c>
      <c r="G52" s="191">
        <v>1187</v>
      </c>
      <c r="H52" s="193">
        <v>700</v>
      </c>
      <c r="I52" s="220">
        <v>0</v>
      </c>
      <c r="J52" s="220">
        <v>0</v>
      </c>
      <c r="K52" s="220">
        <v>0</v>
      </c>
      <c r="L52" s="192">
        <v>1940</v>
      </c>
      <c r="M52" s="193"/>
      <c r="N52" s="193"/>
      <c r="O52" s="193"/>
      <c r="P52" s="143">
        <f>SUM(C52:N52)</f>
        <v>11912</v>
      </c>
      <c r="Q52" s="136"/>
      <c r="R52" s="186"/>
    </row>
    <row r="53" spans="1:18" x14ac:dyDescent="0.25">
      <c r="A53" s="307" t="s">
        <v>22</v>
      </c>
      <c r="B53" s="308"/>
      <c r="C53" s="197">
        <v>6360</v>
      </c>
      <c r="D53" s="197">
        <v>1533</v>
      </c>
      <c r="E53" s="198">
        <v>40</v>
      </c>
      <c r="F53" s="197">
        <v>440</v>
      </c>
      <c r="G53" s="197">
        <v>325</v>
      </c>
      <c r="H53" s="197">
        <v>450</v>
      </c>
      <c r="I53" s="197"/>
      <c r="J53" s="197"/>
      <c r="K53" s="198"/>
      <c r="L53" s="199">
        <v>1400</v>
      </c>
      <c r="M53" s="198"/>
      <c r="N53" s="198"/>
      <c r="O53" s="198"/>
      <c r="P53" s="143">
        <f>SUM(C53:N53)</f>
        <v>10548</v>
      </c>
      <c r="Q53" s="136"/>
      <c r="R53" s="20"/>
    </row>
    <row r="54" spans="1:18" x14ac:dyDescent="0.25">
      <c r="A54" s="307" t="s">
        <v>23</v>
      </c>
      <c r="B54" s="308"/>
      <c r="C54" s="197">
        <v>6426</v>
      </c>
      <c r="D54" s="197">
        <v>1549</v>
      </c>
      <c r="E54" s="198">
        <v>40</v>
      </c>
      <c r="F54" s="197">
        <v>1918</v>
      </c>
      <c r="G54" s="197">
        <v>2240</v>
      </c>
      <c r="H54" s="197">
        <v>715</v>
      </c>
      <c r="I54" s="199">
        <v>0</v>
      </c>
      <c r="J54" s="199">
        <v>0</v>
      </c>
      <c r="K54" s="180">
        <v>0</v>
      </c>
      <c r="L54" s="197">
        <v>1700</v>
      </c>
      <c r="M54" s="198"/>
      <c r="N54" s="198"/>
      <c r="O54" s="198"/>
      <c r="P54" s="143">
        <f>SUM(C54:N54)</f>
        <v>14588</v>
      </c>
      <c r="Q54" s="136"/>
      <c r="R54" s="186"/>
    </row>
    <row r="55" spans="1:18" ht="15.75" thickBot="1" x14ac:dyDescent="0.3">
      <c r="A55" s="405" t="s">
        <v>24</v>
      </c>
      <c r="B55" s="406"/>
      <c r="C55" s="221">
        <v>49000</v>
      </c>
      <c r="D55" s="216">
        <v>11805</v>
      </c>
      <c r="E55" s="217">
        <v>158</v>
      </c>
      <c r="F55" s="216">
        <v>11855</v>
      </c>
      <c r="G55" s="216">
        <v>1530</v>
      </c>
      <c r="H55" s="216">
        <v>1700</v>
      </c>
      <c r="I55" s="222">
        <v>0</v>
      </c>
      <c r="J55" s="222">
        <v>0</v>
      </c>
      <c r="K55" s="218">
        <v>0</v>
      </c>
      <c r="L55" s="216">
        <v>6740</v>
      </c>
      <c r="M55" s="217"/>
      <c r="N55" s="217"/>
      <c r="O55" s="217"/>
      <c r="P55" s="219">
        <f>SUM(C55:N55)</f>
        <v>82788</v>
      </c>
      <c r="Q55" s="136"/>
      <c r="R55" s="20"/>
    </row>
    <row r="56" spans="1:18" ht="16.5" thickTop="1" thickBot="1" x14ac:dyDescent="0.3">
      <c r="A56" s="407" t="s">
        <v>25</v>
      </c>
      <c r="B56" s="408"/>
      <c r="C56" s="92">
        <f t="shared" ref="C56:O56" si="8">SUM(C52:C55)</f>
        <v>67906</v>
      </c>
      <c r="D56" s="93">
        <f t="shared" si="8"/>
        <v>16362</v>
      </c>
      <c r="E56" s="94">
        <f t="shared" si="8"/>
        <v>328</v>
      </c>
      <c r="F56" s="93">
        <f t="shared" si="8"/>
        <v>14613</v>
      </c>
      <c r="G56" s="92">
        <f t="shared" si="8"/>
        <v>5282</v>
      </c>
      <c r="H56" s="93">
        <f t="shared" si="8"/>
        <v>3565</v>
      </c>
      <c r="I56" s="93">
        <f t="shared" si="8"/>
        <v>0</v>
      </c>
      <c r="J56" s="93">
        <f t="shared" si="8"/>
        <v>0</v>
      </c>
      <c r="K56" s="95">
        <f t="shared" si="8"/>
        <v>0</v>
      </c>
      <c r="L56" s="96">
        <f t="shared" si="8"/>
        <v>11780</v>
      </c>
      <c r="M56" s="94">
        <f t="shared" si="8"/>
        <v>0</v>
      </c>
      <c r="N56" s="97">
        <f t="shared" si="8"/>
        <v>0</v>
      </c>
      <c r="O56" s="97">
        <f t="shared" si="8"/>
        <v>0</v>
      </c>
      <c r="P56" s="98"/>
      <c r="Q56" s="99">
        <f>SUM(C56:P56)</f>
        <v>119836</v>
      </c>
      <c r="R56" s="134"/>
    </row>
    <row r="57" spans="1:18" x14ac:dyDescent="0.25">
      <c r="A57" s="390" t="s">
        <v>26</v>
      </c>
      <c r="B57" s="391"/>
      <c r="C57" s="194">
        <v>2580</v>
      </c>
      <c r="D57" s="196">
        <v>622</v>
      </c>
      <c r="E57" s="196">
        <v>0</v>
      </c>
      <c r="F57" s="194">
        <v>0</v>
      </c>
      <c r="G57" s="194">
        <v>318</v>
      </c>
      <c r="H57" s="196">
        <v>90</v>
      </c>
      <c r="I57" s="223"/>
      <c r="J57" s="223"/>
      <c r="K57" s="223"/>
      <c r="L57" s="195"/>
      <c r="M57" s="196"/>
      <c r="N57" s="196"/>
      <c r="O57" s="196"/>
      <c r="P57" s="143">
        <f>SUM(C57:N57)</f>
        <v>3610</v>
      </c>
      <c r="Q57" s="136"/>
      <c r="R57" s="136"/>
    </row>
    <row r="58" spans="1:18" ht="15.75" thickBot="1" x14ac:dyDescent="0.3">
      <c r="A58" s="335" t="s">
        <v>27</v>
      </c>
      <c r="B58" s="336"/>
      <c r="C58" s="202">
        <v>13039</v>
      </c>
      <c r="D58" s="202">
        <v>3081</v>
      </c>
      <c r="E58" s="203">
        <v>240</v>
      </c>
      <c r="F58" s="202">
        <v>5102</v>
      </c>
      <c r="G58" s="202">
        <v>1127</v>
      </c>
      <c r="H58" s="203">
        <v>90</v>
      </c>
      <c r="I58" s="204">
        <v>0</v>
      </c>
      <c r="J58" s="204">
        <v>0</v>
      </c>
      <c r="K58" s="204">
        <v>0</v>
      </c>
      <c r="L58" s="204">
        <v>6250</v>
      </c>
      <c r="M58" s="203"/>
      <c r="N58" s="203"/>
      <c r="O58" s="203"/>
      <c r="P58" s="144">
        <f>SUM(C58:N58)</f>
        <v>28929</v>
      </c>
      <c r="Q58" s="136"/>
      <c r="R58" s="186"/>
    </row>
    <row r="59" spans="1:18" ht="16.5" thickTop="1" thickBot="1" x14ac:dyDescent="0.3">
      <c r="A59" s="410" t="s">
        <v>28</v>
      </c>
      <c r="B59" s="411"/>
      <c r="C59" s="92">
        <f t="shared" ref="C59:O59" si="9">SUM(C57:C58)</f>
        <v>15619</v>
      </c>
      <c r="D59" s="93">
        <f t="shared" si="9"/>
        <v>3703</v>
      </c>
      <c r="E59" s="94">
        <f t="shared" si="9"/>
        <v>240</v>
      </c>
      <c r="F59" s="93">
        <f t="shared" si="9"/>
        <v>5102</v>
      </c>
      <c r="G59" s="92">
        <f t="shared" si="9"/>
        <v>1445</v>
      </c>
      <c r="H59" s="93">
        <f t="shared" si="9"/>
        <v>180</v>
      </c>
      <c r="I59" s="93">
        <f t="shared" si="9"/>
        <v>0</v>
      </c>
      <c r="J59" s="93">
        <f t="shared" si="9"/>
        <v>0</v>
      </c>
      <c r="K59" s="95">
        <f t="shared" si="9"/>
        <v>0</v>
      </c>
      <c r="L59" s="96">
        <f t="shared" si="9"/>
        <v>6250</v>
      </c>
      <c r="M59" s="100">
        <f t="shared" si="9"/>
        <v>0</v>
      </c>
      <c r="N59" s="97">
        <f t="shared" si="9"/>
        <v>0</v>
      </c>
      <c r="O59" s="97">
        <f t="shared" si="9"/>
        <v>0</v>
      </c>
      <c r="P59" s="98"/>
      <c r="Q59" s="99">
        <f>SUM(C59:P59)</f>
        <v>32539</v>
      </c>
      <c r="R59" s="134"/>
    </row>
    <row r="60" spans="1:18" x14ac:dyDescent="0.25">
      <c r="A60" s="403" t="s">
        <v>29</v>
      </c>
      <c r="B60" s="404"/>
      <c r="C60" s="224">
        <v>6732</v>
      </c>
      <c r="D60" s="224">
        <v>1622</v>
      </c>
      <c r="E60" s="225">
        <v>0</v>
      </c>
      <c r="F60" s="224">
        <v>1306</v>
      </c>
      <c r="G60" s="224">
        <v>2365</v>
      </c>
      <c r="H60" s="225">
        <v>1000</v>
      </c>
      <c r="I60" s="225"/>
      <c r="J60" s="225"/>
      <c r="K60" s="225"/>
      <c r="L60" s="226">
        <v>50000</v>
      </c>
      <c r="M60" s="225"/>
      <c r="N60" s="225"/>
      <c r="O60" s="225"/>
      <c r="P60" s="143">
        <f t="shared" ref="P60:P67" si="10">SUM(C60:N60)</f>
        <v>63025</v>
      </c>
      <c r="Q60" s="136"/>
      <c r="R60" s="136"/>
    </row>
    <row r="61" spans="1:18" x14ac:dyDescent="0.25">
      <c r="A61" s="307" t="s">
        <v>30</v>
      </c>
      <c r="B61" s="308"/>
      <c r="C61" s="197">
        <v>8442</v>
      </c>
      <c r="D61" s="197">
        <v>2034</v>
      </c>
      <c r="E61" s="198">
        <v>25</v>
      </c>
      <c r="F61" s="197">
        <v>2163</v>
      </c>
      <c r="G61" s="197">
        <v>2420</v>
      </c>
      <c r="H61" s="198">
        <v>0</v>
      </c>
      <c r="I61" s="198">
        <v>0</v>
      </c>
      <c r="J61" s="198">
        <v>0</v>
      </c>
      <c r="K61" s="198">
        <v>0</v>
      </c>
      <c r="L61" s="199">
        <v>1800</v>
      </c>
      <c r="M61" s="198"/>
      <c r="N61" s="198"/>
      <c r="O61" s="198"/>
      <c r="P61" s="143">
        <f t="shared" si="10"/>
        <v>16884</v>
      </c>
      <c r="Q61" s="136"/>
      <c r="R61" s="186"/>
    </row>
    <row r="62" spans="1:18" x14ac:dyDescent="0.25">
      <c r="A62" s="307" t="s">
        <v>59</v>
      </c>
      <c r="B62" s="308"/>
      <c r="C62" s="194">
        <v>4004</v>
      </c>
      <c r="D62" s="194">
        <v>964</v>
      </c>
      <c r="E62" s="196"/>
      <c r="F62" s="194"/>
      <c r="G62" s="194"/>
      <c r="H62" s="196"/>
      <c r="I62" s="196"/>
      <c r="J62" s="196"/>
      <c r="K62" s="196"/>
      <c r="L62" s="195"/>
      <c r="M62" s="196"/>
      <c r="N62" s="196"/>
      <c r="O62" s="196"/>
      <c r="P62" s="143">
        <f t="shared" si="10"/>
        <v>4968</v>
      </c>
      <c r="Q62" s="136"/>
      <c r="R62" s="186"/>
    </row>
    <row r="63" spans="1:18" x14ac:dyDescent="0.25">
      <c r="A63" s="307" t="s">
        <v>31</v>
      </c>
      <c r="B63" s="308"/>
      <c r="C63" s="197">
        <v>65820</v>
      </c>
      <c r="D63" s="197">
        <v>15957</v>
      </c>
      <c r="E63" s="198">
        <v>610</v>
      </c>
      <c r="F63" s="197">
        <v>31487</v>
      </c>
      <c r="G63" s="197">
        <v>12141</v>
      </c>
      <c r="H63" s="198">
        <v>0</v>
      </c>
      <c r="I63" s="198">
        <v>0</v>
      </c>
      <c r="J63" s="198">
        <v>0</v>
      </c>
      <c r="K63" s="198">
        <v>0</v>
      </c>
      <c r="L63" s="199">
        <v>27235</v>
      </c>
      <c r="M63" s="180">
        <v>0</v>
      </c>
      <c r="N63" s="198">
        <v>0</v>
      </c>
      <c r="O63" s="198">
        <v>0</v>
      </c>
      <c r="P63" s="143">
        <f>SUM(C63:O63)</f>
        <v>153250</v>
      </c>
      <c r="Q63" s="136"/>
      <c r="R63" s="186"/>
    </row>
    <row r="64" spans="1:18" s="177" customFormat="1" x14ac:dyDescent="0.25">
      <c r="A64" s="307" t="s">
        <v>106</v>
      </c>
      <c r="B64" s="308"/>
      <c r="C64" s="197"/>
      <c r="D64" s="197"/>
      <c r="E64" s="198"/>
      <c r="F64" s="197">
        <v>8848</v>
      </c>
      <c r="G64" s="197">
        <v>250</v>
      </c>
      <c r="H64" s="198"/>
      <c r="I64" s="180"/>
      <c r="J64" s="180"/>
      <c r="K64" s="180"/>
      <c r="L64" s="199"/>
      <c r="M64" s="180"/>
      <c r="N64" s="198"/>
      <c r="O64" s="198"/>
      <c r="P64" s="143">
        <f t="shared" si="10"/>
        <v>9098</v>
      </c>
      <c r="Q64" s="136"/>
      <c r="R64" s="186"/>
    </row>
    <row r="65" spans="1:18" s="272" customFormat="1" ht="24" customHeight="1" x14ac:dyDescent="0.25">
      <c r="A65" s="426" t="s">
        <v>114</v>
      </c>
      <c r="B65" s="427"/>
      <c r="C65" s="197">
        <v>7600</v>
      </c>
      <c r="D65" s="197">
        <v>1831</v>
      </c>
      <c r="E65" s="198">
        <v>0</v>
      </c>
      <c r="F65" s="197">
        <v>1086</v>
      </c>
      <c r="G65" s="197">
        <v>4110</v>
      </c>
      <c r="H65" s="198"/>
      <c r="I65" s="273"/>
      <c r="J65" s="273"/>
      <c r="K65" s="273"/>
      <c r="L65" s="199">
        <v>7340</v>
      </c>
      <c r="M65" s="273"/>
      <c r="N65" s="198"/>
      <c r="O65" s="198"/>
      <c r="P65" s="143">
        <f t="shared" si="10"/>
        <v>21967</v>
      </c>
      <c r="Q65" s="136"/>
      <c r="R65" s="186"/>
    </row>
    <row r="66" spans="1:18" x14ac:dyDescent="0.25">
      <c r="A66" s="307" t="s">
        <v>32</v>
      </c>
      <c r="B66" s="308"/>
      <c r="C66" s="198">
        <v>650</v>
      </c>
      <c r="D66" s="198">
        <v>157</v>
      </c>
      <c r="E66" s="197">
        <v>200</v>
      </c>
      <c r="F66" s="197">
        <v>28150</v>
      </c>
      <c r="G66" s="197">
        <v>17009</v>
      </c>
      <c r="H66" s="198">
        <v>0</v>
      </c>
      <c r="I66" s="180">
        <v>0</v>
      </c>
      <c r="J66" s="180">
        <v>8000</v>
      </c>
      <c r="K66" s="180">
        <v>0</v>
      </c>
      <c r="L66" s="180">
        <v>950</v>
      </c>
      <c r="M66" s="198">
        <v>1500</v>
      </c>
      <c r="N66" s="198"/>
      <c r="O66" s="198"/>
      <c r="P66" s="143">
        <f t="shared" si="10"/>
        <v>56616</v>
      </c>
      <c r="Q66" s="136"/>
      <c r="R66" s="186"/>
    </row>
    <row r="67" spans="1:18" ht="15.75" thickBot="1" x14ac:dyDescent="0.3">
      <c r="A67" s="405" t="s">
        <v>79</v>
      </c>
      <c r="B67" s="406"/>
      <c r="C67" s="216">
        <v>19014</v>
      </c>
      <c r="D67" s="216">
        <v>4581</v>
      </c>
      <c r="E67" s="216">
        <v>130</v>
      </c>
      <c r="F67" s="216">
        <v>2135</v>
      </c>
      <c r="G67" s="216">
        <v>3302</v>
      </c>
      <c r="H67" s="217">
        <v>0</v>
      </c>
      <c r="I67" s="217">
        <v>0</v>
      </c>
      <c r="J67" s="217">
        <v>0</v>
      </c>
      <c r="K67" s="217">
        <v>0</v>
      </c>
      <c r="L67" s="222">
        <v>4040</v>
      </c>
      <c r="M67" s="217"/>
      <c r="N67" s="217"/>
      <c r="O67" s="217"/>
      <c r="P67" s="219">
        <f t="shared" si="10"/>
        <v>33202</v>
      </c>
      <c r="Q67" s="136"/>
      <c r="R67" s="186"/>
    </row>
    <row r="68" spans="1:18" ht="16.5" thickTop="1" thickBot="1" x14ac:dyDescent="0.3">
      <c r="A68" s="407" t="s">
        <v>33</v>
      </c>
      <c r="B68" s="408"/>
      <c r="C68" s="65">
        <f t="shared" ref="C68:O68" si="11">SUM(C60:C67)</f>
        <v>112262</v>
      </c>
      <c r="D68" s="66">
        <f t="shared" si="11"/>
        <v>27146</v>
      </c>
      <c r="E68" s="65">
        <f t="shared" si="11"/>
        <v>965</v>
      </c>
      <c r="F68" s="66">
        <f t="shared" si="11"/>
        <v>75175</v>
      </c>
      <c r="G68" s="65">
        <f t="shared" si="11"/>
        <v>41597</v>
      </c>
      <c r="H68" s="66">
        <f t="shared" si="11"/>
        <v>1000</v>
      </c>
      <c r="I68" s="66">
        <f t="shared" si="11"/>
        <v>0</v>
      </c>
      <c r="J68" s="66">
        <f t="shared" si="11"/>
        <v>8000</v>
      </c>
      <c r="K68" s="68">
        <f t="shared" si="11"/>
        <v>0</v>
      </c>
      <c r="L68" s="64">
        <f t="shared" si="11"/>
        <v>91365</v>
      </c>
      <c r="M68" s="68">
        <f t="shared" si="11"/>
        <v>1500</v>
      </c>
      <c r="N68" s="69">
        <f t="shared" si="11"/>
        <v>0</v>
      </c>
      <c r="O68" s="69">
        <f t="shared" si="11"/>
        <v>0</v>
      </c>
      <c r="P68" s="70"/>
      <c r="Q68" s="56">
        <f>SUM(C68:P68)</f>
        <v>359010</v>
      </c>
      <c r="R68" s="134"/>
    </row>
    <row r="69" spans="1:18" ht="15.75" thickBot="1" x14ac:dyDescent="0.3">
      <c r="A69" s="420" t="s">
        <v>34</v>
      </c>
      <c r="B69" s="421"/>
      <c r="C69" s="421"/>
      <c r="D69" s="421"/>
      <c r="E69" s="421"/>
      <c r="F69" s="421"/>
      <c r="G69" s="421"/>
      <c r="H69" s="421"/>
      <c r="I69" s="421"/>
      <c r="J69" s="421"/>
      <c r="K69" s="421"/>
      <c r="L69" s="421"/>
      <c r="M69" s="421"/>
      <c r="N69" s="421"/>
      <c r="O69" s="421"/>
      <c r="P69" s="421"/>
      <c r="Q69" s="136"/>
      <c r="R69" s="136"/>
    </row>
    <row r="70" spans="1:18" x14ac:dyDescent="0.25">
      <c r="A70" s="422" t="s">
        <v>109</v>
      </c>
      <c r="B70" s="423"/>
      <c r="C70" s="227">
        <v>260482</v>
      </c>
      <c r="D70" s="227">
        <v>62752</v>
      </c>
      <c r="E70" s="228">
        <v>230</v>
      </c>
      <c r="F70" s="227">
        <v>22966</v>
      </c>
      <c r="G70" s="227">
        <v>43006</v>
      </c>
      <c r="H70" s="228">
        <v>213</v>
      </c>
      <c r="I70" s="229">
        <v>0</v>
      </c>
      <c r="J70" s="229">
        <v>0</v>
      </c>
      <c r="K70" s="229">
        <v>0</v>
      </c>
      <c r="L70" s="230">
        <v>54350</v>
      </c>
      <c r="M70" s="228"/>
      <c r="N70" s="228"/>
      <c r="O70" s="228"/>
      <c r="P70" s="143">
        <f>SUM(C70:N70)</f>
        <v>443999</v>
      </c>
      <c r="Q70" s="136"/>
      <c r="R70" s="186"/>
    </row>
    <row r="71" spans="1:18" ht="15.75" thickBot="1" x14ac:dyDescent="0.3">
      <c r="A71" s="295" t="s">
        <v>35</v>
      </c>
      <c r="B71" s="296"/>
      <c r="C71" s="202">
        <v>20238</v>
      </c>
      <c r="D71" s="202">
        <v>4875</v>
      </c>
      <c r="E71" s="203"/>
      <c r="F71" s="203"/>
      <c r="G71" s="203">
        <v>545</v>
      </c>
      <c r="H71" s="203"/>
      <c r="I71" s="204"/>
      <c r="J71" s="204"/>
      <c r="K71" s="204"/>
      <c r="L71" s="204">
        <v>200</v>
      </c>
      <c r="M71" s="203"/>
      <c r="N71" s="203"/>
      <c r="O71" s="203"/>
      <c r="P71" s="231">
        <f>SUM(C71:O71)</f>
        <v>25858</v>
      </c>
      <c r="Q71" s="136"/>
      <c r="R71" s="186"/>
    </row>
    <row r="72" spans="1:18" ht="16.5" thickTop="1" thickBot="1" x14ac:dyDescent="0.3">
      <c r="A72" s="284" t="s">
        <v>2</v>
      </c>
      <c r="B72" s="285"/>
      <c r="C72" s="113">
        <f t="shared" ref="C72:O72" si="12">SUM(C70:C71)</f>
        <v>280720</v>
      </c>
      <c r="D72" s="113">
        <f t="shared" si="12"/>
        <v>67627</v>
      </c>
      <c r="E72" s="113">
        <f t="shared" si="12"/>
        <v>230</v>
      </c>
      <c r="F72" s="113">
        <f t="shared" si="12"/>
        <v>22966</v>
      </c>
      <c r="G72" s="113">
        <f t="shared" si="12"/>
        <v>43551</v>
      </c>
      <c r="H72" s="113">
        <f t="shared" si="12"/>
        <v>213</v>
      </c>
      <c r="I72" s="113">
        <f t="shared" si="12"/>
        <v>0</v>
      </c>
      <c r="J72" s="113">
        <f t="shared" si="12"/>
        <v>0</v>
      </c>
      <c r="K72" s="113">
        <f t="shared" si="12"/>
        <v>0</v>
      </c>
      <c r="L72" s="113">
        <f t="shared" si="12"/>
        <v>54550</v>
      </c>
      <c r="M72" s="113">
        <f t="shared" si="12"/>
        <v>0</v>
      </c>
      <c r="N72" s="113">
        <f t="shared" si="12"/>
        <v>0</v>
      </c>
      <c r="O72" s="113">
        <f t="shared" si="12"/>
        <v>0</v>
      </c>
      <c r="P72" s="111">
        <f>SUM(C72:N72)</f>
        <v>469857</v>
      </c>
      <c r="Q72" s="136"/>
      <c r="R72" s="19"/>
    </row>
    <row r="73" spans="1:18" ht="15.75" thickTop="1" x14ac:dyDescent="0.25">
      <c r="A73" s="396" t="s">
        <v>62</v>
      </c>
      <c r="B73" s="397"/>
      <c r="C73" s="227">
        <v>182549</v>
      </c>
      <c r="D73" s="227">
        <v>43977</v>
      </c>
      <c r="E73" s="228">
        <v>150</v>
      </c>
      <c r="F73" s="227">
        <v>13898</v>
      </c>
      <c r="G73" s="227">
        <v>25578</v>
      </c>
      <c r="H73" s="228">
        <v>220</v>
      </c>
      <c r="I73" s="229"/>
      <c r="J73" s="229"/>
      <c r="K73" s="229"/>
      <c r="L73" s="230">
        <v>7900</v>
      </c>
      <c r="M73" s="228"/>
      <c r="N73" s="228"/>
      <c r="O73" s="228"/>
      <c r="P73" s="143">
        <f>SUM(C73:N73)</f>
        <v>274272</v>
      </c>
      <c r="Q73" s="136"/>
      <c r="R73" s="174"/>
    </row>
    <row r="74" spans="1:18" ht="15.75" thickBot="1" x14ac:dyDescent="0.3">
      <c r="A74" s="295" t="s">
        <v>35</v>
      </c>
      <c r="B74" s="296"/>
      <c r="C74" s="202">
        <v>13335</v>
      </c>
      <c r="D74" s="202">
        <v>3212</v>
      </c>
      <c r="E74" s="203"/>
      <c r="F74" s="203"/>
      <c r="G74" s="203">
        <v>353</v>
      </c>
      <c r="H74" s="203"/>
      <c r="I74" s="204"/>
      <c r="J74" s="204"/>
      <c r="K74" s="204"/>
      <c r="L74" s="204">
        <v>150</v>
      </c>
      <c r="M74" s="203"/>
      <c r="N74" s="203"/>
      <c r="O74" s="203"/>
      <c r="P74" s="231">
        <f>SUM(C74:O74)</f>
        <v>17050</v>
      </c>
      <c r="Q74" s="136"/>
      <c r="R74" s="175"/>
    </row>
    <row r="75" spans="1:18" ht="16.5" thickTop="1" thickBot="1" x14ac:dyDescent="0.3">
      <c r="A75" s="284" t="s">
        <v>2</v>
      </c>
      <c r="B75" s="285"/>
      <c r="C75" s="113">
        <f t="shared" ref="C75:O75" si="13">SUM(C73:C74)</f>
        <v>195884</v>
      </c>
      <c r="D75" s="113">
        <f t="shared" si="13"/>
        <v>47189</v>
      </c>
      <c r="E75" s="113">
        <f t="shared" si="13"/>
        <v>150</v>
      </c>
      <c r="F75" s="113">
        <f t="shared" si="13"/>
        <v>13898</v>
      </c>
      <c r="G75" s="113">
        <f t="shared" si="13"/>
        <v>25931</v>
      </c>
      <c r="H75" s="113">
        <f t="shared" si="13"/>
        <v>220</v>
      </c>
      <c r="I75" s="113">
        <f t="shared" si="13"/>
        <v>0</v>
      </c>
      <c r="J75" s="113">
        <f t="shared" si="13"/>
        <v>0</v>
      </c>
      <c r="K75" s="113">
        <f t="shared" si="13"/>
        <v>0</v>
      </c>
      <c r="L75" s="113">
        <f t="shared" si="13"/>
        <v>8050</v>
      </c>
      <c r="M75" s="113">
        <f t="shared" si="13"/>
        <v>0</v>
      </c>
      <c r="N75" s="113">
        <f t="shared" si="13"/>
        <v>0</v>
      </c>
      <c r="O75" s="113">
        <f t="shared" si="13"/>
        <v>0</v>
      </c>
      <c r="P75" s="111">
        <f>SUM(C75:N75)</f>
        <v>291322</v>
      </c>
      <c r="Q75" s="136"/>
      <c r="R75" s="173"/>
    </row>
    <row r="76" spans="1:18" ht="15.75" thickTop="1" x14ac:dyDescent="0.25">
      <c r="A76" s="396" t="s">
        <v>36</v>
      </c>
      <c r="B76" s="397"/>
      <c r="C76" s="227">
        <v>208688</v>
      </c>
      <c r="D76" s="227">
        <v>50273</v>
      </c>
      <c r="E76" s="227">
        <v>2150</v>
      </c>
      <c r="F76" s="227">
        <v>162936</v>
      </c>
      <c r="G76" s="227">
        <v>91335</v>
      </c>
      <c r="H76" s="228">
        <v>600</v>
      </c>
      <c r="I76" s="229">
        <v>0</v>
      </c>
      <c r="J76" s="229">
        <v>0</v>
      </c>
      <c r="K76" s="229">
        <v>0</v>
      </c>
      <c r="L76" s="230">
        <v>115549</v>
      </c>
      <c r="M76" s="228"/>
      <c r="N76" s="228"/>
      <c r="O76" s="228"/>
      <c r="P76" s="143">
        <f>SUM(C76:N76)</f>
        <v>631531</v>
      </c>
      <c r="Q76" s="136"/>
      <c r="R76" s="174"/>
    </row>
    <row r="77" spans="1:18" x14ac:dyDescent="0.25">
      <c r="A77" s="297" t="s">
        <v>37</v>
      </c>
      <c r="B77" s="298"/>
      <c r="C77" s="232">
        <v>371819</v>
      </c>
      <c r="D77" s="232">
        <v>89571</v>
      </c>
      <c r="E77" s="233"/>
      <c r="F77" s="233"/>
      <c r="G77" s="233"/>
      <c r="H77" s="233"/>
      <c r="I77" s="234"/>
      <c r="J77" s="234"/>
      <c r="K77" s="234"/>
      <c r="L77" s="234"/>
      <c r="M77" s="233"/>
      <c r="N77" s="233"/>
      <c r="O77" s="233"/>
      <c r="P77" s="143">
        <f>SUM(C77:O77)</f>
        <v>461390</v>
      </c>
      <c r="Q77" s="136"/>
      <c r="R77" s="235"/>
    </row>
    <row r="78" spans="1:18" ht="15.75" thickBot="1" x14ac:dyDescent="0.3">
      <c r="A78" s="295" t="s">
        <v>38</v>
      </c>
      <c r="B78" s="296"/>
      <c r="C78" s="236"/>
      <c r="D78" s="236"/>
      <c r="E78" s="236"/>
      <c r="F78" s="236"/>
      <c r="G78" s="237">
        <v>6644</v>
      </c>
      <c r="H78" s="236"/>
      <c r="I78" s="236"/>
      <c r="J78" s="236"/>
      <c r="K78" s="236"/>
      <c r="L78" s="234">
        <v>2500</v>
      </c>
      <c r="M78" s="233"/>
      <c r="N78" s="233"/>
      <c r="O78" s="233"/>
      <c r="P78" s="143">
        <f>SUM(C78:O78)</f>
        <v>9144</v>
      </c>
      <c r="Q78" s="136"/>
      <c r="R78" s="235"/>
    </row>
    <row r="79" spans="1:18" ht="16.5" thickTop="1" thickBot="1" x14ac:dyDescent="0.3">
      <c r="A79" s="284" t="s">
        <v>2</v>
      </c>
      <c r="B79" s="285"/>
      <c r="C79" s="109">
        <f t="shared" ref="C79:O79" si="14">SUM(C76:C78)</f>
        <v>580507</v>
      </c>
      <c r="D79" s="109">
        <f t="shared" si="14"/>
        <v>139844</v>
      </c>
      <c r="E79" s="109">
        <f t="shared" si="14"/>
        <v>2150</v>
      </c>
      <c r="F79" s="109">
        <f t="shared" si="14"/>
        <v>162936</v>
      </c>
      <c r="G79" s="109">
        <f t="shared" si="14"/>
        <v>97979</v>
      </c>
      <c r="H79" s="109">
        <f t="shared" si="14"/>
        <v>600</v>
      </c>
      <c r="I79" s="109">
        <f t="shared" si="14"/>
        <v>0</v>
      </c>
      <c r="J79" s="109">
        <f t="shared" si="14"/>
        <v>0</v>
      </c>
      <c r="K79" s="109">
        <f t="shared" si="14"/>
        <v>0</v>
      </c>
      <c r="L79" s="109">
        <f t="shared" si="14"/>
        <v>118049</v>
      </c>
      <c r="M79" s="109">
        <f t="shared" si="14"/>
        <v>0</v>
      </c>
      <c r="N79" s="109">
        <f t="shared" si="14"/>
        <v>0</v>
      </c>
      <c r="O79" s="109">
        <f t="shared" si="14"/>
        <v>0</v>
      </c>
      <c r="P79" s="111">
        <f>SUM(C79:N79)</f>
        <v>1102065</v>
      </c>
      <c r="Q79" s="136"/>
      <c r="R79" s="238"/>
    </row>
    <row r="80" spans="1:18" ht="15.75" thickTop="1" x14ac:dyDescent="0.25">
      <c r="A80" s="396" t="s">
        <v>39</v>
      </c>
      <c r="B80" s="397"/>
      <c r="C80" s="232">
        <v>84127</v>
      </c>
      <c r="D80" s="232">
        <v>20667</v>
      </c>
      <c r="E80" s="233">
        <v>550</v>
      </c>
      <c r="F80" s="232">
        <v>19285</v>
      </c>
      <c r="G80" s="232">
        <v>30020</v>
      </c>
      <c r="H80" s="233">
        <v>0</v>
      </c>
      <c r="I80" s="234">
        <v>0</v>
      </c>
      <c r="J80" s="234">
        <v>0</v>
      </c>
      <c r="K80" s="234">
        <v>0</v>
      </c>
      <c r="L80" s="239">
        <v>4350</v>
      </c>
      <c r="M80" s="233"/>
      <c r="N80" s="233"/>
      <c r="O80" s="233"/>
      <c r="P80" s="143">
        <f>SUM(C80:N80)</f>
        <v>158999</v>
      </c>
      <c r="Q80" s="136"/>
      <c r="R80" s="174"/>
    </row>
    <row r="81" spans="1:18" x14ac:dyDescent="0.25">
      <c r="A81" s="297" t="s">
        <v>115</v>
      </c>
      <c r="B81" s="298"/>
      <c r="C81" s="232">
        <v>6528</v>
      </c>
      <c r="D81" s="233">
        <v>1573</v>
      </c>
      <c r="E81" s="233"/>
      <c r="F81" s="233"/>
      <c r="G81" s="233"/>
      <c r="H81" s="233"/>
      <c r="I81" s="234"/>
      <c r="J81" s="234"/>
      <c r="K81" s="234"/>
      <c r="L81" s="234"/>
      <c r="M81" s="233"/>
      <c r="N81" s="233"/>
      <c r="O81" s="233"/>
      <c r="P81" s="143">
        <f>SUM(C81:N81)</f>
        <v>8101</v>
      </c>
      <c r="Q81" s="136"/>
      <c r="R81" s="235"/>
    </row>
    <row r="82" spans="1:18" x14ac:dyDescent="0.25">
      <c r="A82" s="297" t="s">
        <v>41</v>
      </c>
      <c r="B82" s="298"/>
      <c r="C82" s="240">
        <v>65452</v>
      </c>
      <c r="D82" s="240">
        <v>15767</v>
      </c>
      <c r="E82" s="241"/>
      <c r="F82" s="240"/>
      <c r="G82" s="241"/>
      <c r="H82" s="241"/>
      <c r="I82" s="242"/>
      <c r="J82" s="242"/>
      <c r="K82" s="242"/>
      <c r="L82" s="242"/>
      <c r="M82" s="241"/>
      <c r="N82" s="241"/>
      <c r="O82" s="241"/>
      <c r="P82" s="143">
        <f>SUM(C82:O82)</f>
        <v>81219</v>
      </c>
      <c r="Q82" s="136"/>
      <c r="R82" s="235"/>
    </row>
    <row r="83" spans="1:18" ht="26.25" customHeight="1" x14ac:dyDescent="0.25">
      <c r="A83" s="424" t="s">
        <v>74</v>
      </c>
      <c r="B83" s="425"/>
      <c r="C83" s="232">
        <v>3988</v>
      </c>
      <c r="D83" s="232">
        <v>960</v>
      </c>
      <c r="E83" s="233"/>
      <c r="F83" s="232"/>
      <c r="G83" s="233"/>
      <c r="H83" s="233"/>
      <c r="I83" s="234"/>
      <c r="J83" s="234"/>
      <c r="K83" s="234"/>
      <c r="L83" s="234"/>
      <c r="M83" s="233"/>
      <c r="N83" s="233"/>
      <c r="O83" s="233"/>
      <c r="P83" s="143">
        <f>SUM(C83:O83)</f>
        <v>4948</v>
      </c>
      <c r="Q83" s="136"/>
      <c r="R83" s="235"/>
    </row>
    <row r="84" spans="1:18" x14ac:dyDescent="0.25">
      <c r="A84" s="297" t="s">
        <v>42</v>
      </c>
      <c r="B84" s="298"/>
      <c r="C84" s="232">
        <v>3260</v>
      </c>
      <c r="D84" s="232">
        <v>785</v>
      </c>
      <c r="E84" s="233"/>
      <c r="F84" s="233"/>
      <c r="G84" s="233"/>
      <c r="H84" s="233"/>
      <c r="I84" s="234"/>
      <c r="J84" s="234"/>
      <c r="K84" s="234"/>
      <c r="L84" s="234"/>
      <c r="M84" s="233"/>
      <c r="N84" s="233"/>
      <c r="O84" s="233"/>
      <c r="P84" s="143">
        <f>SUM(C84:O84)</f>
        <v>4045</v>
      </c>
      <c r="Q84" s="136"/>
      <c r="R84" s="235"/>
    </row>
    <row r="85" spans="1:18" ht="15.75" thickBot="1" x14ac:dyDescent="0.3">
      <c r="A85" s="295" t="s">
        <v>38</v>
      </c>
      <c r="B85" s="296"/>
      <c r="C85" s="241"/>
      <c r="D85" s="241"/>
      <c r="E85" s="241"/>
      <c r="F85" s="241"/>
      <c r="G85" s="240">
        <v>1000</v>
      </c>
      <c r="H85" s="241"/>
      <c r="I85" s="242"/>
      <c r="J85" s="242"/>
      <c r="K85" s="242"/>
      <c r="L85" s="242">
        <v>567</v>
      </c>
      <c r="M85" s="241"/>
      <c r="N85" s="241"/>
      <c r="O85" s="241"/>
      <c r="P85" s="143">
        <f>SUM(C85:O85)</f>
        <v>1567</v>
      </c>
      <c r="Q85" s="136"/>
      <c r="R85" s="175"/>
    </row>
    <row r="86" spans="1:18" ht="16.5" thickTop="1" thickBot="1" x14ac:dyDescent="0.3">
      <c r="A86" s="284" t="s">
        <v>2</v>
      </c>
      <c r="B86" s="285"/>
      <c r="C86" s="109">
        <f t="shared" ref="C86:O86" si="15">SUM(C80:C85)</f>
        <v>163355</v>
      </c>
      <c r="D86" s="109">
        <f t="shared" si="15"/>
        <v>39752</v>
      </c>
      <c r="E86" s="109">
        <f t="shared" si="15"/>
        <v>550</v>
      </c>
      <c r="F86" s="109">
        <f t="shared" si="15"/>
        <v>19285</v>
      </c>
      <c r="G86" s="109">
        <f t="shared" si="15"/>
        <v>31020</v>
      </c>
      <c r="H86" s="109">
        <f t="shared" si="15"/>
        <v>0</v>
      </c>
      <c r="I86" s="109">
        <f t="shared" si="15"/>
        <v>0</v>
      </c>
      <c r="J86" s="109">
        <f t="shared" si="15"/>
        <v>0</v>
      </c>
      <c r="K86" s="109">
        <f t="shared" si="15"/>
        <v>0</v>
      </c>
      <c r="L86" s="109">
        <f t="shared" si="15"/>
        <v>4917</v>
      </c>
      <c r="M86" s="109">
        <f t="shared" si="15"/>
        <v>0</v>
      </c>
      <c r="N86" s="109">
        <f t="shared" si="15"/>
        <v>0</v>
      </c>
      <c r="O86" s="109">
        <f t="shared" si="15"/>
        <v>0</v>
      </c>
      <c r="P86" s="111">
        <f>SUM(C86:N86)</f>
        <v>258879</v>
      </c>
      <c r="Q86" s="136"/>
      <c r="R86" s="238"/>
    </row>
    <row r="87" spans="1:18" ht="15.75" thickTop="1" x14ac:dyDescent="0.25">
      <c r="A87" s="396" t="s">
        <v>43</v>
      </c>
      <c r="B87" s="397"/>
      <c r="C87" s="233">
        <v>0</v>
      </c>
      <c r="D87" s="233">
        <v>0</v>
      </c>
      <c r="E87" s="233">
        <v>100</v>
      </c>
      <c r="F87" s="232">
        <v>863</v>
      </c>
      <c r="G87" s="232">
        <v>4033</v>
      </c>
      <c r="H87" s="233">
        <v>50</v>
      </c>
      <c r="I87" s="234">
        <v>0</v>
      </c>
      <c r="J87" s="234">
        <v>0</v>
      </c>
      <c r="K87" s="234">
        <v>0</v>
      </c>
      <c r="L87" s="239">
        <v>1030</v>
      </c>
      <c r="M87" s="233"/>
      <c r="N87" s="233"/>
      <c r="O87" s="233"/>
      <c r="P87" s="143">
        <f>SUM(C87:N87)</f>
        <v>6076</v>
      </c>
      <c r="Q87" s="136"/>
      <c r="R87" s="174"/>
    </row>
    <row r="88" spans="1:18" ht="15.75" thickBot="1" x14ac:dyDescent="0.3">
      <c r="A88" s="295" t="s">
        <v>110</v>
      </c>
      <c r="B88" s="296"/>
      <c r="C88" s="240">
        <v>16164</v>
      </c>
      <c r="D88" s="240">
        <v>3894</v>
      </c>
      <c r="E88" s="241"/>
      <c r="F88" s="240"/>
      <c r="G88" s="241"/>
      <c r="H88" s="241"/>
      <c r="I88" s="242"/>
      <c r="J88" s="242"/>
      <c r="K88" s="242"/>
      <c r="L88" s="242"/>
      <c r="M88" s="241"/>
      <c r="N88" s="241"/>
      <c r="O88" s="241"/>
      <c r="P88" s="143">
        <f>SUM(C88:O88)</f>
        <v>20058</v>
      </c>
      <c r="Q88" s="136"/>
      <c r="R88" s="235"/>
    </row>
    <row r="89" spans="1:18" ht="16.5" thickTop="1" thickBot="1" x14ac:dyDescent="0.3">
      <c r="A89" s="284" t="s">
        <v>2</v>
      </c>
      <c r="B89" s="285"/>
      <c r="C89" s="110">
        <f t="shared" ref="C89:O89" si="16">SUM(C87:C88)</f>
        <v>16164</v>
      </c>
      <c r="D89" s="110">
        <f t="shared" si="16"/>
        <v>3894</v>
      </c>
      <c r="E89" s="110">
        <f t="shared" si="16"/>
        <v>100</v>
      </c>
      <c r="F89" s="110">
        <f t="shared" si="16"/>
        <v>863</v>
      </c>
      <c r="G89" s="110">
        <f t="shared" si="16"/>
        <v>4033</v>
      </c>
      <c r="H89" s="110">
        <f t="shared" si="16"/>
        <v>50</v>
      </c>
      <c r="I89" s="110">
        <f t="shared" si="16"/>
        <v>0</v>
      </c>
      <c r="J89" s="110">
        <f t="shared" si="16"/>
        <v>0</v>
      </c>
      <c r="K89" s="110">
        <f t="shared" si="16"/>
        <v>0</v>
      </c>
      <c r="L89" s="110">
        <f t="shared" si="16"/>
        <v>1030</v>
      </c>
      <c r="M89" s="110">
        <f t="shared" si="16"/>
        <v>0</v>
      </c>
      <c r="N89" s="110">
        <f t="shared" si="16"/>
        <v>0</v>
      </c>
      <c r="O89" s="110">
        <f t="shared" si="16"/>
        <v>0</v>
      </c>
      <c r="P89" s="111">
        <f>SUM(C89:N89)</f>
        <v>26134</v>
      </c>
      <c r="Q89" s="136"/>
      <c r="R89" s="243"/>
    </row>
    <row r="90" spans="1:18" ht="15.75" thickTop="1" x14ac:dyDescent="0.25">
      <c r="A90" s="396" t="s">
        <v>63</v>
      </c>
      <c r="B90" s="397"/>
      <c r="C90" s="232">
        <v>23172</v>
      </c>
      <c r="D90" s="232">
        <v>5683</v>
      </c>
      <c r="E90" s="233">
        <v>330</v>
      </c>
      <c r="F90" s="232">
        <v>10618</v>
      </c>
      <c r="G90" s="232">
        <v>10476</v>
      </c>
      <c r="H90" s="233">
        <v>147</v>
      </c>
      <c r="I90" s="234">
        <v>0</v>
      </c>
      <c r="J90" s="234">
        <v>0</v>
      </c>
      <c r="K90" s="234">
        <v>0</v>
      </c>
      <c r="L90" s="239">
        <v>27580</v>
      </c>
      <c r="M90" s="233">
        <v>0</v>
      </c>
      <c r="N90" s="233">
        <v>0</v>
      </c>
      <c r="O90" s="233">
        <v>0</v>
      </c>
      <c r="P90" s="143">
        <f>SUM(C90:O90)</f>
        <v>78006</v>
      </c>
      <c r="Q90" s="136"/>
      <c r="R90" s="175"/>
    </row>
    <row r="91" spans="1:18" s="162" customFormat="1" x14ac:dyDescent="0.25">
      <c r="A91" s="244" t="s">
        <v>91</v>
      </c>
      <c r="B91" s="245"/>
      <c r="C91" s="232">
        <v>54716</v>
      </c>
      <c r="D91" s="232">
        <v>13182</v>
      </c>
      <c r="E91" s="233"/>
      <c r="F91" s="232"/>
      <c r="G91" s="232"/>
      <c r="H91" s="233"/>
      <c r="I91" s="234"/>
      <c r="J91" s="234"/>
      <c r="K91" s="234"/>
      <c r="L91" s="239"/>
      <c r="M91" s="233"/>
      <c r="N91" s="233"/>
      <c r="O91" s="233"/>
      <c r="P91" s="143">
        <f>SUM(C91:N91)</f>
        <v>67898</v>
      </c>
      <c r="Q91" s="136"/>
      <c r="R91" s="175"/>
    </row>
    <row r="92" spans="1:18" x14ac:dyDescent="0.25">
      <c r="A92" s="297" t="s">
        <v>80</v>
      </c>
      <c r="B92" s="298"/>
      <c r="C92" s="232">
        <v>3244</v>
      </c>
      <c r="D92" s="232">
        <v>781</v>
      </c>
      <c r="E92" s="233"/>
      <c r="F92" s="232"/>
      <c r="G92" s="232"/>
      <c r="H92" s="233"/>
      <c r="I92" s="234"/>
      <c r="J92" s="234"/>
      <c r="K92" s="234"/>
      <c r="L92" s="239"/>
      <c r="M92" s="233"/>
      <c r="N92" s="233"/>
      <c r="O92" s="233"/>
      <c r="P92" s="143">
        <f>SUM(C92:O92)</f>
        <v>4025</v>
      </c>
      <c r="Q92" s="136"/>
      <c r="R92" s="175"/>
    </row>
    <row r="93" spans="1:18" s="165" customFormat="1" x14ac:dyDescent="0.25">
      <c r="A93" s="432" t="s">
        <v>96</v>
      </c>
      <c r="B93" s="433"/>
      <c r="C93" s="232">
        <v>5304</v>
      </c>
      <c r="D93" s="232">
        <v>1278</v>
      </c>
      <c r="E93" s="233"/>
      <c r="F93" s="232"/>
      <c r="G93" s="232"/>
      <c r="H93" s="233"/>
      <c r="I93" s="234"/>
      <c r="J93" s="234"/>
      <c r="K93" s="234"/>
      <c r="L93" s="239"/>
      <c r="M93" s="233"/>
      <c r="N93" s="233"/>
      <c r="O93" s="233"/>
      <c r="P93" s="143">
        <f>SUM(C93:O93)</f>
        <v>6582</v>
      </c>
      <c r="Q93" s="136"/>
      <c r="R93" s="175"/>
    </row>
    <row r="94" spans="1:18" ht="15.75" thickBot="1" x14ac:dyDescent="0.3">
      <c r="A94" s="295" t="s">
        <v>64</v>
      </c>
      <c r="B94" s="296"/>
      <c r="C94" s="240">
        <v>48023</v>
      </c>
      <c r="D94" s="240">
        <v>11569</v>
      </c>
      <c r="E94" s="241"/>
      <c r="F94" s="241"/>
      <c r="G94" s="241"/>
      <c r="H94" s="241"/>
      <c r="I94" s="242"/>
      <c r="J94" s="242"/>
      <c r="K94" s="242"/>
      <c r="L94" s="242"/>
      <c r="M94" s="241"/>
      <c r="N94" s="241">
        <v>10</v>
      </c>
      <c r="O94" s="241"/>
      <c r="P94" s="143">
        <f t="shared" ref="P94:P102" si="17">SUM(C94:N94)</f>
        <v>59602</v>
      </c>
      <c r="Q94" s="136"/>
      <c r="R94" s="235"/>
    </row>
    <row r="95" spans="1:18" ht="16.5" thickTop="1" thickBot="1" x14ac:dyDescent="0.3">
      <c r="A95" s="284" t="s">
        <v>2</v>
      </c>
      <c r="B95" s="285"/>
      <c r="C95" s="109">
        <f t="shared" ref="C95:O95" si="18">SUM(C90:C94)</f>
        <v>134459</v>
      </c>
      <c r="D95" s="109">
        <f t="shared" si="18"/>
        <v>32493</v>
      </c>
      <c r="E95" s="109">
        <f t="shared" si="18"/>
        <v>330</v>
      </c>
      <c r="F95" s="109">
        <f t="shared" si="18"/>
        <v>10618</v>
      </c>
      <c r="G95" s="109">
        <f t="shared" si="18"/>
        <v>10476</v>
      </c>
      <c r="H95" s="109">
        <f t="shared" si="18"/>
        <v>147</v>
      </c>
      <c r="I95" s="109">
        <f t="shared" si="18"/>
        <v>0</v>
      </c>
      <c r="J95" s="109">
        <f t="shared" si="18"/>
        <v>0</v>
      </c>
      <c r="K95" s="109">
        <f t="shared" si="18"/>
        <v>0</v>
      </c>
      <c r="L95" s="109">
        <f t="shared" si="18"/>
        <v>27580</v>
      </c>
      <c r="M95" s="109">
        <f t="shared" si="18"/>
        <v>0</v>
      </c>
      <c r="N95" s="109">
        <f t="shared" si="18"/>
        <v>10</v>
      </c>
      <c r="O95" s="109">
        <f t="shared" si="18"/>
        <v>0</v>
      </c>
      <c r="P95" s="111">
        <f t="shared" si="17"/>
        <v>216113</v>
      </c>
      <c r="Q95" s="136"/>
      <c r="R95" s="238"/>
    </row>
    <row r="96" spans="1:18" ht="15.75" thickTop="1" x14ac:dyDescent="0.25">
      <c r="A96" s="396" t="s">
        <v>45</v>
      </c>
      <c r="B96" s="397"/>
      <c r="C96" s="240">
        <v>23770</v>
      </c>
      <c r="D96" s="240">
        <v>5656</v>
      </c>
      <c r="E96" s="241">
        <v>505</v>
      </c>
      <c r="F96" s="240">
        <v>22830</v>
      </c>
      <c r="G96" s="240">
        <v>4725</v>
      </c>
      <c r="H96" s="241"/>
      <c r="I96" s="242"/>
      <c r="J96" s="242"/>
      <c r="K96" s="242"/>
      <c r="L96" s="242"/>
      <c r="M96" s="241"/>
      <c r="N96" s="246"/>
      <c r="O96" s="246"/>
      <c r="P96" s="143">
        <f t="shared" si="17"/>
        <v>57486</v>
      </c>
      <c r="Q96" s="136"/>
      <c r="R96" s="174"/>
    </row>
    <row r="97" spans="1:18" x14ac:dyDescent="0.25">
      <c r="A97" s="297" t="s">
        <v>72</v>
      </c>
      <c r="B97" s="298"/>
      <c r="C97" s="240">
        <v>32030</v>
      </c>
      <c r="D97" s="240">
        <v>7716</v>
      </c>
      <c r="E97" s="241"/>
      <c r="F97" s="240"/>
      <c r="G97" s="240"/>
      <c r="H97" s="241"/>
      <c r="I97" s="242"/>
      <c r="J97" s="242"/>
      <c r="K97" s="242"/>
      <c r="L97" s="242"/>
      <c r="M97" s="241"/>
      <c r="N97" s="194"/>
      <c r="O97" s="194"/>
      <c r="P97" s="143">
        <f t="shared" si="17"/>
        <v>39746</v>
      </c>
      <c r="Q97" s="136"/>
      <c r="R97" s="174"/>
    </row>
    <row r="98" spans="1:18" x14ac:dyDescent="0.25">
      <c r="A98" s="297" t="s">
        <v>46</v>
      </c>
      <c r="B98" s="298"/>
      <c r="C98" s="241"/>
      <c r="D98" s="241"/>
      <c r="E98" s="241"/>
      <c r="F98" s="241"/>
      <c r="G98" s="241"/>
      <c r="H98" s="241"/>
      <c r="I98" s="242"/>
      <c r="J98" s="242"/>
      <c r="K98" s="242"/>
      <c r="L98" s="242"/>
      <c r="M98" s="241">
        <v>155000</v>
      </c>
      <c r="N98" s="197"/>
      <c r="O98" s="197"/>
      <c r="P98" s="143">
        <f>SUM(C98:O98)</f>
        <v>155000</v>
      </c>
      <c r="Q98" s="136"/>
      <c r="R98" s="235"/>
    </row>
    <row r="99" spans="1:18" s="274" customFormat="1" x14ac:dyDescent="0.25">
      <c r="A99" s="297" t="s">
        <v>116</v>
      </c>
      <c r="B99" s="298"/>
      <c r="C99" s="241">
        <v>13608</v>
      </c>
      <c r="D99" s="241">
        <v>3279</v>
      </c>
      <c r="E99" s="241">
        <v>30</v>
      </c>
      <c r="F99" s="241">
        <v>3148</v>
      </c>
      <c r="G99" s="241">
        <v>24420</v>
      </c>
      <c r="H99" s="241"/>
      <c r="I99" s="242"/>
      <c r="J99" s="242"/>
      <c r="K99" s="242"/>
      <c r="L99" s="242"/>
      <c r="M99" s="241"/>
      <c r="N99" s="197"/>
      <c r="O99" s="197"/>
      <c r="P99" s="143">
        <f>SUM(C99:O99)</f>
        <v>44485</v>
      </c>
      <c r="Q99" s="136"/>
      <c r="R99" s="235"/>
    </row>
    <row r="100" spans="1:18" s="162" customFormat="1" x14ac:dyDescent="0.25">
      <c r="A100" s="178" t="s">
        <v>92</v>
      </c>
      <c r="B100" s="179"/>
      <c r="C100" s="241">
        <v>4063</v>
      </c>
      <c r="D100" s="241">
        <v>959</v>
      </c>
      <c r="E100" s="241"/>
      <c r="F100" s="241"/>
      <c r="G100" s="241"/>
      <c r="H100" s="241"/>
      <c r="I100" s="242"/>
      <c r="J100" s="242"/>
      <c r="K100" s="242"/>
      <c r="L100" s="242"/>
      <c r="M100" s="241"/>
      <c r="N100" s="197"/>
      <c r="O100" s="197"/>
      <c r="P100" s="143">
        <f t="shared" si="17"/>
        <v>5022</v>
      </c>
      <c r="Q100" s="136"/>
      <c r="R100" s="235"/>
    </row>
    <row r="101" spans="1:18" x14ac:dyDescent="0.25">
      <c r="A101" s="297" t="s">
        <v>47</v>
      </c>
      <c r="B101" s="298"/>
      <c r="C101" s="240">
        <v>20412</v>
      </c>
      <c r="D101" s="240">
        <v>4918</v>
      </c>
      <c r="E101" s="241">
        <v>60</v>
      </c>
      <c r="F101" s="240">
        <v>7380</v>
      </c>
      <c r="G101" s="240">
        <v>23000</v>
      </c>
      <c r="H101" s="241"/>
      <c r="I101" s="242"/>
      <c r="J101" s="242"/>
      <c r="K101" s="242"/>
      <c r="L101" s="242">
        <v>200000</v>
      </c>
      <c r="M101" s="241">
        <v>500</v>
      </c>
      <c r="N101" s="198"/>
      <c r="O101" s="198"/>
      <c r="P101" s="143">
        <f t="shared" si="17"/>
        <v>256270</v>
      </c>
      <c r="Q101" s="136"/>
      <c r="R101" s="235"/>
    </row>
    <row r="102" spans="1:18" ht="15.75" thickBot="1" x14ac:dyDescent="0.3">
      <c r="A102" s="430" t="s">
        <v>48</v>
      </c>
      <c r="B102" s="431"/>
      <c r="C102" s="247">
        <v>7485</v>
      </c>
      <c r="D102" s="247">
        <v>1804</v>
      </c>
      <c r="E102" s="248">
        <v>100</v>
      </c>
      <c r="F102" s="247">
        <v>2872</v>
      </c>
      <c r="G102" s="247">
        <v>13143</v>
      </c>
      <c r="H102" s="248"/>
      <c r="I102" s="249"/>
      <c r="J102" s="249"/>
      <c r="K102" s="249"/>
      <c r="L102" s="249"/>
      <c r="M102" s="248"/>
      <c r="N102" s="203"/>
      <c r="O102" s="203"/>
      <c r="P102" s="144">
        <f t="shared" si="17"/>
        <v>25404</v>
      </c>
      <c r="Q102" s="136"/>
      <c r="R102" s="235"/>
    </row>
    <row r="103" spans="1:18" ht="16.5" thickTop="1" thickBot="1" x14ac:dyDescent="0.3">
      <c r="A103" s="284" t="s">
        <v>2</v>
      </c>
      <c r="B103" s="285"/>
      <c r="C103" s="109">
        <f>SUM(C96:C102)</f>
        <v>101368</v>
      </c>
      <c r="D103" s="109">
        <f t="shared" ref="D103:O103" si="19">SUM(D96:D102)</f>
        <v>24332</v>
      </c>
      <c r="E103" s="109">
        <f t="shared" si="19"/>
        <v>695</v>
      </c>
      <c r="F103" s="109">
        <f t="shared" si="19"/>
        <v>36230</v>
      </c>
      <c r="G103" s="109">
        <f t="shared" si="19"/>
        <v>65288</v>
      </c>
      <c r="H103" s="109">
        <f t="shared" si="19"/>
        <v>0</v>
      </c>
      <c r="I103" s="109">
        <f t="shared" si="19"/>
        <v>0</v>
      </c>
      <c r="J103" s="109">
        <f t="shared" si="19"/>
        <v>0</v>
      </c>
      <c r="K103" s="109">
        <f t="shared" si="19"/>
        <v>0</v>
      </c>
      <c r="L103" s="109">
        <f t="shared" si="19"/>
        <v>200000</v>
      </c>
      <c r="M103" s="109">
        <f t="shared" si="19"/>
        <v>155500</v>
      </c>
      <c r="N103" s="109">
        <f t="shared" si="19"/>
        <v>0</v>
      </c>
      <c r="O103" s="109">
        <f t="shared" si="19"/>
        <v>0</v>
      </c>
      <c r="P103" s="111">
        <f>SUM(C103:O103)</f>
        <v>583413</v>
      </c>
      <c r="Q103" s="136"/>
      <c r="R103" s="238"/>
    </row>
    <row r="104" spans="1:18" ht="16.5" thickTop="1" thickBot="1" x14ac:dyDescent="0.3">
      <c r="A104" s="407" t="s">
        <v>49</v>
      </c>
      <c r="B104" s="408"/>
      <c r="C104" s="65">
        <f>SUM(C103,C95,C89,C86,C79,C75,C72)</f>
        <v>1472457</v>
      </c>
      <c r="D104" s="65">
        <f t="shared" ref="D104:O104" si="20">SUM(D103,D95,D89,D86,D79,D75,D72)</f>
        <v>355131</v>
      </c>
      <c r="E104" s="65">
        <f t="shared" si="20"/>
        <v>4205</v>
      </c>
      <c r="F104" s="65">
        <f t="shared" si="20"/>
        <v>266796</v>
      </c>
      <c r="G104" s="65">
        <f t="shared" si="20"/>
        <v>278278</v>
      </c>
      <c r="H104" s="65">
        <f t="shared" si="20"/>
        <v>1230</v>
      </c>
      <c r="I104" s="65"/>
      <c r="J104" s="65"/>
      <c r="K104" s="65">
        <f t="shared" si="20"/>
        <v>0</v>
      </c>
      <c r="L104" s="65">
        <f t="shared" si="20"/>
        <v>414176</v>
      </c>
      <c r="M104" s="65">
        <f t="shared" si="20"/>
        <v>155500</v>
      </c>
      <c r="N104" s="65">
        <f t="shared" si="20"/>
        <v>10</v>
      </c>
      <c r="O104" s="65">
        <f t="shared" si="20"/>
        <v>0</v>
      </c>
      <c r="P104" s="70"/>
      <c r="Q104" s="56">
        <f>SUM(C104:P104)</f>
        <v>2947783</v>
      </c>
      <c r="R104" s="134"/>
    </row>
    <row r="105" spans="1:18" ht="15.75" thickBot="1" x14ac:dyDescent="0.3">
      <c r="A105" s="250" t="s">
        <v>50</v>
      </c>
      <c r="B105" s="251"/>
      <c r="C105" s="252"/>
      <c r="D105" s="253"/>
      <c r="E105" s="254"/>
      <c r="F105" s="255"/>
      <c r="G105" s="254"/>
      <c r="H105" s="254"/>
      <c r="I105" s="254"/>
      <c r="J105" s="254"/>
      <c r="K105" s="254"/>
      <c r="L105" s="254"/>
      <c r="M105" s="254"/>
      <c r="N105" s="254"/>
      <c r="O105" s="256"/>
      <c r="P105" s="257"/>
      <c r="Q105" s="136"/>
      <c r="R105" s="136"/>
    </row>
    <row r="106" spans="1:18" x14ac:dyDescent="0.25">
      <c r="A106" s="178" t="s">
        <v>51</v>
      </c>
      <c r="B106" s="258"/>
      <c r="C106" s="240">
        <v>28225</v>
      </c>
      <c r="D106" s="240">
        <v>6806</v>
      </c>
      <c r="E106" s="241">
        <v>140</v>
      </c>
      <c r="F106" s="240">
        <v>11846</v>
      </c>
      <c r="G106" s="240">
        <v>2270</v>
      </c>
      <c r="H106" s="241">
        <v>0</v>
      </c>
      <c r="I106" s="242">
        <v>0</v>
      </c>
      <c r="J106" s="242">
        <v>0</v>
      </c>
      <c r="K106" s="242">
        <v>0</v>
      </c>
      <c r="L106" s="259">
        <v>500</v>
      </c>
      <c r="M106" s="241">
        <v>0</v>
      </c>
      <c r="N106" s="208">
        <v>0</v>
      </c>
      <c r="O106" s="208">
        <v>0</v>
      </c>
      <c r="P106" s="260">
        <f>SUM(C106:O106)</f>
        <v>49787</v>
      </c>
      <c r="Q106" s="136"/>
      <c r="R106" s="186"/>
    </row>
    <row r="107" spans="1:18" x14ac:dyDescent="0.25">
      <c r="A107" s="178" t="s">
        <v>52</v>
      </c>
      <c r="B107" s="258"/>
      <c r="C107" s="241"/>
      <c r="D107" s="241"/>
      <c r="E107" s="241"/>
      <c r="F107" s="241"/>
      <c r="G107" s="241"/>
      <c r="H107" s="241"/>
      <c r="I107" s="242"/>
      <c r="J107" s="242"/>
      <c r="K107" s="242"/>
      <c r="L107" s="242"/>
      <c r="M107" s="240">
        <v>183700</v>
      </c>
      <c r="N107" s="197"/>
      <c r="O107" s="197"/>
      <c r="P107" s="143">
        <f t="shared" ref="P107:P110" si="21">SUM(C107:N107)</f>
        <v>183700</v>
      </c>
      <c r="Q107" s="136"/>
      <c r="R107" s="186"/>
    </row>
    <row r="108" spans="1:18" s="162" customFormat="1" x14ac:dyDescent="0.25">
      <c r="A108" s="178" t="s">
        <v>93</v>
      </c>
      <c r="B108" s="258"/>
      <c r="C108" s="241"/>
      <c r="D108" s="241"/>
      <c r="E108" s="241"/>
      <c r="F108" s="241"/>
      <c r="G108" s="241"/>
      <c r="H108" s="241"/>
      <c r="I108" s="242"/>
      <c r="J108" s="242"/>
      <c r="K108" s="242"/>
      <c r="L108" s="242"/>
      <c r="M108" s="240">
        <v>44420</v>
      </c>
      <c r="N108" s="197"/>
      <c r="O108" s="197"/>
      <c r="P108" s="143">
        <f t="shared" si="21"/>
        <v>44420</v>
      </c>
      <c r="Q108" s="136"/>
      <c r="R108" s="186"/>
    </row>
    <row r="109" spans="1:18" x14ac:dyDescent="0.25">
      <c r="A109" s="178" t="s">
        <v>53</v>
      </c>
      <c r="B109" s="258"/>
      <c r="C109" s="240">
        <v>19508</v>
      </c>
      <c r="D109" s="240">
        <v>4800</v>
      </c>
      <c r="E109" s="241">
        <v>180</v>
      </c>
      <c r="F109" s="241">
        <v>855</v>
      </c>
      <c r="G109" s="241">
        <v>180</v>
      </c>
      <c r="H109" s="241"/>
      <c r="I109" s="242"/>
      <c r="J109" s="242"/>
      <c r="K109" s="242"/>
      <c r="L109" s="259"/>
      <c r="M109" s="241"/>
      <c r="N109" s="198"/>
      <c r="O109" s="198"/>
      <c r="P109" s="143">
        <f t="shared" si="21"/>
        <v>25523</v>
      </c>
      <c r="Q109" s="136"/>
      <c r="R109" s="176"/>
    </row>
    <row r="110" spans="1:18" x14ac:dyDescent="0.25">
      <c r="A110" s="178" t="s">
        <v>54</v>
      </c>
      <c r="B110" s="258"/>
      <c r="C110" s="240">
        <v>157027</v>
      </c>
      <c r="D110" s="240">
        <v>37853</v>
      </c>
      <c r="E110" s="241">
        <v>450</v>
      </c>
      <c r="F110" s="240">
        <v>2123</v>
      </c>
      <c r="G110" s="240">
        <v>2497</v>
      </c>
      <c r="H110" s="241">
        <v>30</v>
      </c>
      <c r="I110" s="242"/>
      <c r="J110" s="242"/>
      <c r="K110" s="242"/>
      <c r="L110" s="242">
        <v>3000</v>
      </c>
      <c r="M110" s="240"/>
      <c r="N110" s="198"/>
      <c r="O110" s="198"/>
      <c r="P110" s="143">
        <f t="shared" si="21"/>
        <v>202980</v>
      </c>
      <c r="Q110" s="136"/>
      <c r="R110" s="176"/>
    </row>
    <row r="111" spans="1:18" ht="15.75" thickBot="1" x14ac:dyDescent="0.3">
      <c r="A111" s="178" t="s">
        <v>55</v>
      </c>
      <c r="B111" s="261"/>
      <c r="C111" s="248">
        <v>15000</v>
      </c>
      <c r="D111" s="248">
        <v>3614</v>
      </c>
      <c r="E111" s="248"/>
      <c r="F111" s="247">
        <v>5124</v>
      </c>
      <c r="G111" s="248"/>
      <c r="H111" s="248"/>
      <c r="I111" s="249"/>
      <c r="J111" s="249"/>
      <c r="K111" s="249"/>
      <c r="L111" s="249"/>
      <c r="M111" s="247">
        <v>26000</v>
      </c>
      <c r="N111" s="216">
        <v>27540</v>
      </c>
      <c r="O111" s="216"/>
      <c r="P111" s="219">
        <f>SUM(C111:O111)</f>
        <v>77278</v>
      </c>
      <c r="Q111" s="136"/>
      <c r="R111" s="186"/>
    </row>
    <row r="112" spans="1:18" ht="16.5" thickTop="1" thickBot="1" x14ac:dyDescent="0.3">
      <c r="A112" s="428" t="s">
        <v>89</v>
      </c>
      <c r="B112" s="429"/>
      <c r="C112" s="65">
        <f t="shared" ref="C112:O112" si="22">SUM(C106:C111)</f>
        <v>219760</v>
      </c>
      <c r="D112" s="65">
        <f t="shared" si="22"/>
        <v>53073</v>
      </c>
      <c r="E112" s="65">
        <f t="shared" si="22"/>
        <v>770</v>
      </c>
      <c r="F112" s="65">
        <f t="shared" si="22"/>
        <v>19948</v>
      </c>
      <c r="G112" s="65">
        <f t="shared" si="22"/>
        <v>4947</v>
      </c>
      <c r="H112" s="65">
        <f t="shared" si="22"/>
        <v>30</v>
      </c>
      <c r="I112" s="65">
        <f t="shared" si="22"/>
        <v>0</v>
      </c>
      <c r="J112" s="65">
        <f t="shared" si="22"/>
        <v>0</v>
      </c>
      <c r="K112" s="65">
        <f t="shared" si="22"/>
        <v>0</v>
      </c>
      <c r="L112" s="65">
        <f t="shared" si="22"/>
        <v>3500</v>
      </c>
      <c r="M112" s="65">
        <f t="shared" si="22"/>
        <v>254120</v>
      </c>
      <c r="N112" s="65">
        <f t="shared" si="22"/>
        <v>27540</v>
      </c>
      <c r="O112" s="65">
        <f t="shared" si="22"/>
        <v>0</v>
      </c>
      <c r="P112" s="64"/>
      <c r="Q112" s="56">
        <f>SUM(P106:P111)</f>
        <v>583688</v>
      </c>
      <c r="R112" s="134"/>
    </row>
    <row r="113" spans="1:18" x14ac:dyDescent="0.25">
      <c r="A113" s="46" t="s">
        <v>60</v>
      </c>
      <c r="B113" s="46"/>
      <c r="C113" s="46"/>
      <c r="D113" s="262"/>
      <c r="E113" s="262"/>
      <c r="F113" s="262"/>
      <c r="G113" s="262"/>
      <c r="H113" s="262"/>
      <c r="I113" s="262"/>
      <c r="J113" s="262"/>
      <c r="K113" s="262"/>
      <c r="L113" s="262"/>
      <c r="M113" s="46"/>
      <c r="N113" s="46"/>
      <c r="O113" s="46"/>
      <c r="P113" s="46"/>
      <c r="Q113" s="263">
        <v>354877</v>
      </c>
      <c r="R113" s="263"/>
    </row>
    <row r="114" spans="1:18" x14ac:dyDescent="0.25">
      <c r="A114" s="288" t="s">
        <v>122</v>
      </c>
      <c r="B114" s="288"/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63">
        <v>232434</v>
      </c>
      <c r="R114" s="263"/>
    </row>
    <row r="115" spans="1:18" s="171" customFormat="1" x14ac:dyDescent="0.25">
      <c r="A115" s="419" t="s">
        <v>121</v>
      </c>
      <c r="B115" s="419"/>
      <c r="C115" s="419"/>
      <c r="D115" s="419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263">
        <v>30000</v>
      </c>
      <c r="R115" s="263"/>
    </row>
    <row r="116" spans="1:18" s="171" customFormat="1" x14ac:dyDescent="0.25">
      <c r="A116" s="419" t="s">
        <v>120</v>
      </c>
      <c r="B116" s="419"/>
      <c r="C116" s="419"/>
      <c r="D116" s="419"/>
      <c r="E116" s="419"/>
      <c r="F116" s="419"/>
      <c r="G116" s="419"/>
      <c r="H116" s="419"/>
      <c r="I116" s="419"/>
      <c r="J116" s="419"/>
      <c r="K116" s="419"/>
      <c r="L116" s="419"/>
      <c r="M116" s="419"/>
      <c r="N116" s="419"/>
      <c r="O116" s="419"/>
      <c r="P116" s="419"/>
      <c r="Q116" s="263">
        <v>2800</v>
      </c>
      <c r="R116" s="263"/>
    </row>
    <row r="117" spans="1:18" ht="16.5" thickBot="1" x14ac:dyDescent="0.3">
      <c r="A117" s="264" t="s">
        <v>56</v>
      </c>
      <c r="B117" s="265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265"/>
      <c r="Q117" s="40">
        <f>SUM(Q16,Q19,Q22,Q41,Q46,Q50,Q56,Q59,Q68,Q104,Q112,Q113,Q114,Q115,Q116)</f>
        <v>9632592</v>
      </c>
      <c r="R117" s="40"/>
    </row>
    <row r="118" spans="1:18" x14ac:dyDescent="0.25">
      <c r="A118" s="159"/>
      <c r="B118" s="159"/>
      <c r="C118" s="159"/>
      <c r="D118" s="159"/>
      <c r="E118" s="159"/>
      <c r="F118" s="159"/>
      <c r="G118" s="159"/>
      <c r="H118" s="159"/>
      <c r="K118" s="159"/>
      <c r="L118" s="159"/>
      <c r="M118" s="159"/>
      <c r="N118" s="159"/>
      <c r="O118" s="159"/>
      <c r="P118" s="159"/>
      <c r="Q118" s="159"/>
      <c r="R118" s="159"/>
    </row>
    <row r="119" spans="1:18" x14ac:dyDescent="0.25">
      <c r="A119" s="159"/>
      <c r="B119" s="159"/>
      <c r="C119" s="159"/>
      <c r="D119" s="159"/>
      <c r="E119" s="159"/>
      <c r="F119" s="159"/>
      <c r="G119" s="159"/>
      <c r="H119" s="159"/>
      <c r="K119" s="159"/>
      <c r="L119" s="159"/>
      <c r="M119" s="159"/>
      <c r="N119" s="159"/>
      <c r="O119" s="159"/>
      <c r="P119" s="159"/>
      <c r="Q119" s="159"/>
      <c r="R119" s="159"/>
    </row>
    <row r="120" spans="1:18" x14ac:dyDescent="0.25">
      <c r="A120" s="159"/>
      <c r="B120" s="159"/>
      <c r="C120" s="159"/>
      <c r="D120" s="159"/>
      <c r="E120" s="159"/>
      <c r="F120" s="159"/>
      <c r="G120" s="159"/>
      <c r="H120" s="159"/>
      <c r="K120" s="159"/>
      <c r="L120" s="159"/>
      <c r="M120" s="159"/>
      <c r="N120" s="159"/>
      <c r="O120" s="159"/>
      <c r="P120" s="159"/>
      <c r="Q120" s="159"/>
      <c r="R120" s="159"/>
    </row>
    <row r="121" spans="1:18" x14ac:dyDescent="0.25">
      <c r="A121" s="278" t="s">
        <v>82</v>
      </c>
      <c r="B121" s="278"/>
      <c r="C121" s="278"/>
      <c r="D121" s="278"/>
      <c r="E121" s="278"/>
      <c r="F121" s="278"/>
      <c r="G121" s="278"/>
      <c r="H121" s="159"/>
      <c r="K121" s="159"/>
      <c r="L121" s="159"/>
      <c r="M121" s="159"/>
      <c r="N121" s="159"/>
      <c r="O121" s="159"/>
      <c r="P121" s="159"/>
      <c r="Q121" s="159"/>
      <c r="R121" s="159"/>
    </row>
    <row r="122" spans="1:18" x14ac:dyDescent="0.25">
      <c r="A122" s="279"/>
      <c r="B122" s="279"/>
      <c r="C122" s="159"/>
      <c r="D122" s="159"/>
      <c r="E122" s="159"/>
      <c r="F122" s="159"/>
      <c r="G122" s="159"/>
      <c r="H122" s="159"/>
      <c r="K122" s="159"/>
      <c r="L122" s="159"/>
      <c r="M122" s="159"/>
      <c r="N122" s="159"/>
      <c r="O122" s="159"/>
      <c r="P122" s="159"/>
      <c r="Q122" s="159"/>
      <c r="R122" s="159"/>
    </row>
  </sheetData>
  <mergeCells count="108">
    <mergeCell ref="A61:B61"/>
    <mergeCell ref="A62:B62"/>
    <mergeCell ref="A82:B82"/>
    <mergeCell ref="A83:B83"/>
    <mergeCell ref="A84:B84"/>
    <mergeCell ref="A85:B85"/>
    <mergeCell ref="A65:B65"/>
    <mergeCell ref="A63:B63"/>
    <mergeCell ref="A122:B122"/>
    <mergeCell ref="A103:B103"/>
    <mergeCell ref="A104:B104"/>
    <mergeCell ref="A112:B112"/>
    <mergeCell ref="A121:G121"/>
    <mergeCell ref="A102:B102"/>
    <mergeCell ref="A87:B87"/>
    <mergeCell ref="A88:B88"/>
    <mergeCell ref="A89:B89"/>
    <mergeCell ref="A90:B90"/>
    <mergeCell ref="A92:B92"/>
    <mergeCell ref="A101:B101"/>
    <mergeCell ref="A93:B93"/>
    <mergeCell ref="A94:B94"/>
    <mergeCell ref="A95:B95"/>
    <mergeCell ref="A96:B96"/>
    <mergeCell ref="A97:B97"/>
    <mergeCell ref="A98:B98"/>
    <mergeCell ref="A116:P116"/>
    <mergeCell ref="A114:P114"/>
    <mergeCell ref="A115:P115"/>
    <mergeCell ref="A99:B99"/>
    <mergeCell ref="A66:B66"/>
    <mergeCell ref="A67:B67"/>
    <mergeCell ref="A68:B68"/>
    <mergeCell ref="A69:P69"/>
    <mergeCell ref="A70:B70"/>
    <mergeCell ref="A71:B71"/>
    <mergeCell ref="A86:B86"/>
    <mergeCell ref="A77:B77"/>
    <mergeCell ref="A78:B78"/>
    <mergeCell ref="A79:B79"/>
    <mergeCell ref="A80:B80"/>
    <mergeCell ref="A81:B81"/>
    <mergeCell ref="A74:B74"/>
    <mergeCell ref="A75:B75"/>
    <mergeCell ref="A76:B76"/>
    <mergeCell ref="Q27:R27"/>
    <mergeCell ref="A28:B28"/>
    <mergeCell ref="Q28:R28"/>
    <mergeCell ref="A39:B39"/>
    <mergeCell ref="A29:B29"/>
    <mergeCell ref="A30:B30"/>
    <mergeCell ref="A32:B32"/>
    <mergeCell ref="A33:B33"/>
    <mergeCell ref="A37:B37"/>
    <mergeCell ref="A38:B38"/>
    <mergeCell ref="A31:B31"/>
    <mergeCell ref="A34:B34"/>
    <mergeCell ref="A35:B35"/>
    <mergeCell ref="A36:B36"/>
    <mergeCell ref="A40:B40"/>
    <mergeCell ref="A72:B72"/>
    <mergeCell ref="A73:B73"/>
    <mergeCell ref="A64:B64"/>
    <mergeCell ref="A48:B48"/>
    <mergeCell ref="A41:B41"/>
    <mergeCell ref="A42:N42"/>
    <mergeCell ref="A43:B43"/>
    <mergeCell ref="A44:B44"/>
    <mergeCell ref="A45:B45"/>
    <mergeCell ref="A46:B46"/>
    <mergeCell ref="A47:N47"/>
    <mergeCell ref="A60:B60"/>
    <mergeCell ref="A49:B49"/>
    <mergeCell ref="A50:B50"/>
    <mergeCell ref="A51:N51"/>
    <mergeCell ref="A52:B52"/>
    <mergeCell ref="A53:B53"/>
    <mergeCell ref="A54:B54"/>
    <mergeCell ref="A55:B55"/>
    <mergeCell ref="A56:B56"/>
    <mergeCell ref="A57:B57"/>
    <mergeCell ref="A58:B58"/>
    <mergeCell ref="A59:B59"/>
    <mergeCell ref="A15:B15"/>
    <mergeCell ref="P1:Q1"/>
    <mergeCell ref="P2:Q2"/>
    <mergeCell ref="P3:Q3"/>
    <mergeCell ref="P4:Q4"/>
    <mergeCell ref="P5:Q5"/>
    <mergeCell ref="D6:L6"/>
    <mergeCell ref="A8:N8"/>
    <mergeCell ref="A9:B9"/>
    <mergeCell ref="A11:B11"/>
    <mergeCell ref="A12:B12"/>
    <mergeCell ref="A13:B13"/>
    <mergeCell ref="A10:B10"/>
    <mergeCell ref="A21:B21"/>
    <mergeCell ref="A22:B22"/>
    <mergeCell ref="A23:B23"/>
    <mergeCell ref="A26:B26"/>
    <mergeCell ref="A27:B27"/>
    <mergeCell ref="A16:B16"/>
    <mergeCell ref="A17:N17"/>
    <mergeCell ref="A18:B18"/>
    <mergeCell ref="A19:B19"/>
    <mergeCell ref="A20:N20"/>
    <mergeCell ref="A25:B25"/>
    <mergeCell ref="A24:B2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2015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</dc:creator>
  <cp:lastModifiedBy>VNP</cp:lastModifiedBy>
  <cp:lastPrinted>2018-01-18T13:12:41Z</cp:lastPrinted>
  <dcterms:created xsi:type="dcterms:W3CDTF">2014-02-03T12:20:32Z</dcterms:created>
  <dcterms:modified xsi:type="dcterms:W3CDTF">2018-01-26T07:56:23Z</dcterms:modified>
</cp:coreProperties>
</file>